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таб. 1.3." sheetId="1" r:id="rId1"/>
    <sheet name="таб. 1.6." sheetId="2" r:id="rId2"/>
  </sheets>
  <definedNames>
    <definedName name="_xlnm.Print_Titles" localSheetId="0">'таб. 1.3.'!$A:$C</definedName>
    <definedName name="_xlnm.Print_Titles" localSheetId="1">'таб. 1.6.'!$A:$C,'таб. 1.6.'!$17:$17</definedName>
    <definedName name="_xlnm.Print_Area" localSheetId="0">'таб. 1.3.'!$A$1:$T$49</definedName>
    <definedName name="_xlnm.Print_Area" localSheetId="1">'таб. 1.6.'!$A$1:$V$77</definedName>
  </definedNames>
  <calcPr fullCalcOnLoad="1"/>
</workbook>
</file>

<file path=xl/sharedStrings.xml><?xml version="1.0" encoding="utf-8"?>
<sst xmlns="http://schemas.openxmlformats.org/spreadsheetml/2006/main" count="280" uniqueCount="158">
  <si>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</si>
  <si>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</si>
  <si>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</si>
  <si>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</si>
  <si>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</si>
  <si>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</si>
  <si>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</si>
  <si>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</si>
  <si>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</si>
  <si>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</si>
  <si>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</si>
  <si>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</si>
  <si>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</si>
  <si>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</si>
  <si>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</si>
  <si>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</si>
  <si>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</si>
  <si>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</si>
  <si>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</si>
  <si>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</si>
  <si>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</si>
  <si>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</si>
  <si>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</si>
  <si>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</si>
  <si>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</si>
  <si>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</si>
  <si>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</si>
  <si>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</si>
  <si>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</si>
  <si>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</si>
  <si>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</si>
  <si>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</si>
  <si>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</si>
  <si>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</si>
  <si>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</si>
  <si>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</si>
  <si>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</si>
  <si>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</si>
  <si>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</si>
  <si>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</si>
  <si>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</si>
  <si>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</si>
  <si>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</si>
  <si>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</si>
  <si>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</si>
  <si>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</si>
  <si>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</si>
  <si>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</si>
  <si>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</si>
  <si>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</si>
  <si>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</si>
  <si>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</si>
  <si>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</si>
  <si>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</si>
  <si>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</si>
  <si>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</si>
  <si>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</si>
  <si>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</si>
  <si>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</si>
  <si>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</si>
  <si>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</si>
  <si>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</si>
  <si>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</si>
  <si>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</si>
  <si>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</si>
  <si>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</si>
  <si>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</si>
  <si>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</si>
  <si>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</si>
  <si>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</si>
  <si>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</si>
  <si>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</si>
  <si>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</si>
  <si>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</si>
  <si>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</si>
  <si>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</si>
  <si>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</si>
  <si>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</si>
  <si>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</si>
  <si>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из графы 10: по Субъекту РФ, указанному в заголовке формы</t>
  </si>
  <si>
    <t>090</t>
  </si>
  <si>
    <t>111</t>
  </si>
  <si>
    <t>112</t>
  </si>
  <si>
    <t>113</t>
  </si>
  <si>
    <t>130</t>
  </si>
  <si>
    <t>300</t>
  </si>
  <si>
    <t>400</t>
  </si>
  <si>
    <t>500</t>
  </si>
  <si>
    <t>800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</si>
  <si>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</si>
  <si>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</si>
  <si>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</si>
  <si>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</si>
  <si>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</si>
  <si>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</si>
  <si>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</si>
  <si>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</si>
  <si>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</si>
  <si>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</si>
  <si>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</si>
  <si>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Расходы на приобретение сырья и материалов</t>
  </si>
  <si>
    <t>Материальные расходы
(сумма строк 111,112,113)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</si>
  <si>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</si>
  <si>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</si>
  <si>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</si>
  <si>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</si>
  <si>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</si>
  <si>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</si>
  <si>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</si>
  <si>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</si>
  <si>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</si>
  <si>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</si>
  <si>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</si>
  <si>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</si>
  <si>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</si>
  <si>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</si>
  <si>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</si>
  <si>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</si>
  <si>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</si>
  <si>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</si>
  <si>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</si>
  <si>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</si>
  <si>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1.6</t>
  </si>
  <si>
    <t>Для остальных субъектов естественных монополий графы 5-8, 10-13 заполняются в целом по предприятию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</si>
  <si>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</si>
  <si>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</si>
  <si>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</si>
  <si>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</si>
  <si>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</si>
  <si>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</si>
  <si>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</si>
  <si>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</si>
  <si>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</si>
  <si>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</si>
  <si>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</si>
  <si>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</si>
  <si>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</si>
  <si>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</si>
  <si>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</si>
  <si>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</si>
  <si>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</si>
  <si>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Передача по распределительным сетям Крым</t>
  </si>
  <si>
    <t>Передача по распределительным сетям Севастополь</t>
  </si>
  <si>
    <t>Технологическое присоединение Крым</t>
  </si>
  <si>
    <t>Технологическое присоединение Севастополь</t>
  </si>
  <si>
    <t>Изменение отложенных налоговых обязательств</t>
  </si>
  <si>
    <t>Изменение отложенных налоговых активов</t>
  </si>
  <si>
    <t>ФГУП 102 ПЭС Минобороны России</t>
  </si>
  <si>
    <t>г. Севастополь, ул.4-я Бастионная д.32</t>
  </si>
  <si>
    <t>Республика Крым</t>
  </si>
  <si>
    <t>Прочее</t>
  </si>
  <si>
    <t>10 (сумма гр6,7,8,9)</t>
  </si>
  <si>
    <t>18 (сумма гр. 14-17)</t>
  </si>
  <si>
    <t>Косован Е.В.</t>
  </si>
  <si>
    <t>Прочие виды деятельности Крым</t>
  </si>
  <si>
    <t>Прочие виды деятельности Севастополь</t>
  </si>
  <si>
    <t>2020 год</t>
  </si>
  <si>
    <t>Полухин А.В.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</si>
</sst>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 indent="2"/>
    </xf>
    <xf numFmtId="49" fontId="3" fillId="0" borderId="11" xfId="0" applyNumberFormat="1" applyFont="1" applyFill="1" applyBorder="1" applyAlignment="1">
      <alignment horizontal="left" vertical="center" wrapText="1" indent="3"/>
    </xf>
    <xf numFmtId="49" fontId="3" fillId="0" borderId="11" xfId="0" applyNumberFormat="1" applyFont="1" applyFill="1" applyBorder="1" applyAlignment="1">
      <alignment horizontal="left" vertical="center" wrapText="1" indent="4"/>
    </xf>
    <xf numFmtId="49" fontId="3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 indent="3"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 indent="5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horizontal="left" indent="2"/>
    </xf>
    <xf numFmtId="0" fontId="7" fillId="0" borderId="0" xfId="0" applyNumberFormat="1" applyFont="1" applyFill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3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49" fontId="3" fillId="33" borderId="16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left" vertical="center" wrapText="1" indent="4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 indent="5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33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NumberFormat="1" applyFont="1" applyFill="1" applyAlignment="1">
      <alignment horizontal="centerContinuous" vertical="center" wrapText="1"/>
    </xf>
    <xf numFmtId="0" fontId="30" fillId="0" borderId="0" xfId="0" applyFont="1" applyFill="1" applyAlignment="1">
      <alignment horizontal="centerContinuous" vertical="center" wrapText="1"/>
    </xf>
    <xf numFmtId="0" fontId="30" fillId="33" borderId="0" xfId="0" applyFont="1" applyFill="1" applyAlignment="1">
      <alignment horizontal="centerContinuous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33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33" borderId="0" xfId="0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Continuous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68"/>
  <sheetViews>
    <sheetView showGridLines="0" view="pageBreakPreview" zoomScaleNormal="31" zoomScaleSheetLayoutView="100" zoomScalePageLayoutView="0" workbookViewId="0" topLeftCell="G39">
      <selection activeCell="S55" sqref="S55"/>
    </sheetView>
  </sheetViews>
  <sheetFormatPr defaultColWidth="9.140625" defaultRowHeight="12.75"/>
  <cols>
    <col min="1" max="1" width="46.57421875" style="11" customWidth="1"/>
    <col min="2" max="2" width="14.8515625" style="11" customWidth="1"/>
    <col min="3" max="3" width="9.140625" style="11" customWidth="1"/>
    <col min="4" max="5" width="20.00390625" style="11" customWidth="1"/>
    <col min="6" max="6" width="21.421875" style="11" customWidth="1"/>
    <col min="7" max="8" width="24.28125" style="11" customWidth="1"/>
    <col min="9" max="9" width="22.00390625" style="11" customWidth="1"/>
    <col min="10" max="16" width="20.00390625" style="11" customWidth="1"/>
    <col min="17" max="17" width="21.57421875" style="11" customWidth="1"/>
    <col min="18" max="20" width="20.00390625" style="11" customWidth="1"/>
    <col min="21" max="16384" width="9.140625" style="11" customWidth="1"/>
  </cols>
  <sheetData>
    <row r="1" ht="20.25">
      <c r="T1" s="19" t="s">
        <v>116</v>
      </c>
    </row>
    <row r="3" spans="1:20" ht="64.5" customHeight="1">
      <c r="A3" s="29" t="s">
        <v>107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1:20" ht="51" customHeight="1">
      <c r="A5" s="10" t="s">
        <v>4</v>
      </c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8.75">
      <c r="A6" s="10" t="s">
        <v>5</v>
      </c>
      <c r="B6" s="62" t="s">
        <v>18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8.75">
      <c r="A7" s="10" t="s">
        <v>20</v>
      </c>
      <c r="B7" s="62" t="s">
        <v>48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18.75">
      <c r="A8" s="10"/>
    </row>
    <row r="9" spans="1:20" ht="18.75">
      <c r="A9" s="10" t="s">
        <v>21</v>
      </c>
      <c r="I9" s="12"/>
      <c r="J9" s="12"/>
      <c r="K9" s="12"/>
      <c r="L9" s="12"/>
      <c r="M9" s="12"/>
      <c r="N9" s="12"/>
      <c r="O9" s="12"/>
      <c r="P9" s="12"/>
      <c r="Q9" s="13" t="s">
        <v>147</v>
      </c>
      <c r="R9" s="13"/>
      <c r="S9" s="13"/>
      <c r="T9" s="13"/>
    </row>
    <row r="10" spans="1:20" ht="18.75">
      <c r="A10" s="10" t="s">
        <v>22</v>
      </c>
      <c r="I10" s="12"/>
      <c r="J10" s="12"/>
      <c r="K10" s="12"/>
      <c r="L10" s="12"/>
      <c r="M10" s="12"/>
      <c r="N10" s="12"/>
      <c r="O10" s="12"/>
      <c r="P10" s="12"/>
      <c r="Q10" s="13">
        <v>9204549910</v>
      </c>
      <c r="R10" s="13"/>
      <c r="S10" s="13"/>
      <c r="T10" s="13"/>
    </row>
    <row r="11" spans="1:20" ht="18.75">
      <c r="A11" s="10" t="s">
        <v>23</v>
      </c>
      <c r="I11" s="12"/>
      <c r="J11" s="12"/>
      <c r="K11" s="12"/>
      <c r="L11" s="12"/>
      <c r="M11" s="12"/>
      <c r="N11" s="12"/>
      <c r="O11" s="12"/>
      <c r="P11" s="12"/>
      <c r="Q11" s="13" t="s">
        <v>148</v>
      </c>
      <c r="R11" s="13"/>
      <c r="S11" s="13"/>
      <c r="T11" s="13"/>
    </row>
    <row r="12" spans="1:20" ht="18.75">
      <c r="A12" s="10" t="s">
        <v>106</v>
      </c>
      <c r="I12" s="12"/>
      <c r="J12" s="12"/>
      <c r="K12" s="12"/>
      <c r="L12" s="12"/>
      <c r="M12" s="12"/>
      <c r="N12" s="12"/>
      <c r="O12" s="12"/>
      <c r="P12" s="12"/>
      <c r="Q12" s="13" t="s">
        <v>149</v>
      </c>
      <c r="R12" s="13"/>
      <c r="S12" s="13"/>
      <c r="T12" s="13"/>
    </row>
    <row r="13" spans="1:20" ht="18.75">
      <c r="A13" s="10" t="s">
        <v>24</v>
      </c>
      <c r="I13" s="12"/>
      <c r="J13" s="12"/>
      <c r="K13" s="12"/>
      <c r="L13" s="12"/>
      <c r="M13" s="12"/>
      <c r="N13" s="12"/>
      <c r="O13" s="12"/>
      <c r="P13" s="12"/>
      <c r="Q13" s="13" t="s">
        <v>156</v>
      </c>
      <c r="R13" s="13"/>
      <c r="S13" s="13"/>
      <c r="T13" s="13"/>
    </row>
    <row r="14" spans="9:20" ht="37.5" customHeight="1">
      <c r="I14" s="12"/>
      <c r="J14" s="12"/>
      <c r="K14" s="12"/>
      <c r="L14" s="12"/>
      <c r="M14" s="12"/>
      <c r="N14" s="12"/>
      <c r="O14" s="12"/>
      <c r="P14" s="12"/>
      <c r="Q14" s="12"/>
      <c r="T14" s="21"/>
    </row>
    <row r="15" spans="1:20" ht="32.25" customHeight="1">
      <c r="A15" s="57" t="s">
        <v>6</v>
      </c>
      <c r="B15" s="57" t="s">
        <v>7</v>
      </c>
      <c r="C15" s="57" t="s">
        <v>19</v>
      </c>
      <c r="D15" s="57" t="s">
        <v>28</v>
      </c>
      <c r="E15" s="57" t="s">
        <v>27</v>
      </c>
      <c r="F15" s="63" t="s">
        <v>25</v>
      </c>
      <c r="G15" s="64"/>
      <c r="H15" s="64"/>
      <c r="I15" s="64"/>
      <c r="J15" s="64"/>
      <c r="K15" s="65"/>
      <c r="L15" s="57" t="s">
        <v>29</v>
      </c>
      <c r="M15" s="57" t="s">
        <v>113</v>
      </c>
      <c r="N15" s="59" t="s">
        <v>112</v>
      </c>
      <c r="O15" s="60"/>
      <c r="P15" s="60"/>
      <c r="Q15" s="60"/>
      <c r="R15" s="60"/>
      <c r="S15" s="61"/>
      <c r="T15" s="57" t="s">
        <v>98</v>
      </c>
    </row>
    <row r="16" spans="1:20" ht="165.75" customHeight="1">
      <c r="A16" s="58"/>
      <c r="B16" s="58"/>
      <c r="C16" s="58"/>
      <c r="D16" s="58"/>
      <c r="E16" s="58"/>
      <c r="F16" s="38" t="s">
        <v>141</v>
      </c>
      <c r="G16" s="1" t="s">
        <v>142</v>
      </c>
      <c r="H16" s="1" t="s">
        <v>143</v>
      </c>
      <c r="I16" s="1" t="s">
        <v>144</v>
      </c>
      <c r="J16" s="1" t="s">
        <v>154</v>
      </c>
      <c r="K16" s="1" t="s">
        <v>155</v>
      </c>
      <c r="L16" s="58"/>
      <c r="M16" s="58"/>
      <c r="N16" s="38" t="s">
        <v>141</v>
      </c>
      <c r="O16" s="38" t="s">
        <v>142</v>
      </c>
      <c r="P16" s="38" t="s">
        <v>143</v>
      </c>
      <c r="Q16" s="38" t="s">
        <v>144</v>
      </c>
      <c r="R16" s="1" t="s">
        <v>154</v>
      </c>
      <c r="S16" s="1" t="s">
        <v>155</v>
      </c>
      <c r="T16" s="58"/>
    </row>
    <row r="17" spans="1:20" ht="14.2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</row>
    <row r="18" spans="1:20" ht="93.75">
      <c r="A18" s="2" t="s">
        <v>30</v>
      </c>
      <c r="B18" s="3" t="s">
        <v>8</v>
      </c>
      <c r="C18" s="3" t="s">
        <v>9</v>
      </c>
      <c r="D18" s="15">
        <f>SUM(F18:K18)</f>
        <v>288904</v>
      </c>
      <c r="E18" s="46">
        <f>F18+H18+J18</f>
        <v>73624</v>
      </c>
      <c r="F18" s="15">
        <v>73392</v>
      </c>
      <c r="G18" s="15">
        <v>175142</v>
      </c>
      <c r="H18" s="15">
        <v>201</v>
      </c>
      <c r="I18" s="15">
        <v>29574</v>
      </c>
      <c r="J18" s="15">
        <v>31</v>
      </c>
      <c r="K18" s="15">
        <v>10564</v>
      </c>
      <c r="L18" s="15">
        <f>SUM(N18:S18)</f>
        <v>236353</v>
      </c>
      <c r="M18" s="46">
        <f>N18+P18+R18</f>
        <v>22259</v>
      </c>
      <c r="N18" s="15">
        <v>21436</v>
      </c>
      <c r="O18" s="15">
        <v>172540</v>
      </c>
      <c r="P18" s="15">
        <v>603</v>
      </c>
      <c r="Q18" s="15">
        <v>35382</v>
      </c>
      <c r="R18" s="15">
        <v>220</v>
      </c>
      <c r="S18" s="15">
        <v>6172</v>
      </c>
      <c r="T18" s="15"/>
    </row>
    <row r="19" spans="1:20" ht="40.5" customHeight="1">
      <c r="A19" s="2" t="s">
        <v>31</v>
      </c>
      <c r="B19" s="3" t="s">
        <v>8</v>
      </c>
      <c r="C19" s="3" t="s">
        <v>10</v>
      </c>
      <c r="D19" s="45">
        <f>SUM(F19:K19)</f>
        <v>-272863</v>
      </c>
      <c r="E19" s="46">
        <f>F19+H19+J19</f>
        <v>-57378</v>
      </c>
      <c r="F19" s="45">
        <v>-56313</v>
      </c>
      <c r="G19" s="45">
        <v>-150264</v>
      </c>
      <c r="H19" s="45">
        <v>-1065</v>
      </c>
      <c r="I19" s="45">
        <v>-10123</v>
      </c>
      <c r="J19" s="45">
        <v>0</v>
      </c>
      <c r="K19" s="45">
        <v>-55098</v>
      </c>
      <c r="L19" s="45">
        <f>SUM(N19:S19)</f>
        <v>-209450</v>
      </c>
      <c r="M19" s="46">
        <f>N19+P19+R19</f>
        <v>-37554</v>
      </c>
      <c r="N19" s="45">
        <v>-37249</v>
      </c>
      <c r="O19" s="45">
        <v>-149806</v>
      </c>
      <c r="P19" s="45">
        <v>-293</v>
      </c>
      <c r="Q19" s="45">
        <v>-21225</v>
      </c>
      <c r="R19" s="45">
        <v>-12</v>
      </c>
      <c r="S19" s="45">
        <v>-865</v>
      </c>
      <c r="T19" s="45"/>
    </row>
    <row r="20" spans="1:20" ht="18.75">
      <c r="A20" s="2" t="s">
        <v>32</v>
      </c>
      <c r="B20" s="3" t="s">
        <v>8</v>
      </c>
      <c r="C20" s="3" t="s">
        <v>11</v>
      </c>
      <c r="D20" s="41">
        <f>SUM(F20:K20)</f>
        <v>16041</v>
      </c>
      <c r="E20" s="46">
        <f>F20+H20+J20</f>
        <v>16246</v>
      </c>
      <c r="F20" s="45">
        <f aca="true" t="shared" si="0" ref="F20:K20">F18+F19</f>
        <v>17079</v>
      </c>
      <c r="G20" s="40">
        <f t="shared" si="0"/>
        <v>24878</v>
      </c>
      <c r="H20" s="40">
        <f t="shared" si="0"/>
        <v>-864</v>
      </c>
      <c r="I20" s="40">
        <f t="shared" si="0"/>
        <v>19451</v>
      </c>
      <c r="J20" s="40">
        <f t="shared" si="0"/>
        <v>31</v>
      </c>
      <c r="K20" s="40">
        <f t="shared" si="0"/>
        <v>-44534</v>
      </c>
      <c r="L20" s="41">
        <f>SUM(N20:S20)</f>
        <v>26903</v>
      </c>
      <c r="M20" s="46">
        <f>N20+P20+R20</f>
        <v>-15295</v>
      </c>
      <c r="N20" s="45">
        <f aca="true" t="shared" si="1" ref="N20:S20">N18+N19</f>
        <v>-15813</v>
      </c>
      <c r="O20" s="40">
        <f t="shared" si="1"/>
        <v>22734</v>
      </c>
      <c r="P20" s="40">
        <f t="shared" si="1"/>
        <v>310</v>
      </c>
      <c r="Q20" s="40">
        <f t="shared" si="1"/>
        <v>14157</v>
      </c>
      <c r="R20" s="40">
        <f t="shared" si="1"/>
        <v>208</v>
      </c>
      <c r="S20" s="40">
        <f t="shared" si="1"/>
        <v>5307</v>
      </c>
      <c r="T20" s="40"/>
    </row>
    <row r="21" spans="1:20" ht="18.75">
      <c r="A21" s="2" t="s">
        <v>33</v>
      </c>
      <c r="B21" s="3" t="s">
        <v>8</v>
      </c>
      <c r="C21" s="3" t="s">
        <v>12</v>
      </c>
      <c r="D21" s="15"/>
      <c r="E21" s="46">
        <f>G21+I21+K21</f>
        <v>0</v>
      </c>
      <c r="F21" s="40"/>
      <c r="G21" s="40"/>
      <c r="H21" s="40"/>
      <c r="I21" s="40"/>
      <c r="J21" s="40"/>
      <c r="K21" s="40"/>
      <c r="L21" s="15"/>
      <c r="M21" s="46">
        <f>O21+Q21+S21</f>
        <v>0</v>
      </c>
      <c r="N21" s="40"/>
      <c r="O21" s="40"/>
      <c r="P21" s="40"/>
      <c r="Q21" s="40"/>
      <c r="R21" s="40"/>
      <c r="S21" s="40"/>
      <c r="T21" s="40"/>
    </row>
    <row r="22" spans="1:20" ht="18.75">
      <c r="A22" s="2" t="s">
        <v>34</v>
      </c>
      <c r="B22" s="3" t="s">
        <v>8</v>
      </c>
      <c r="C22" s="3" t="s">
        <v>13</v>
      </c>
      <c r="D22" s="45">
        <f>SUM(F22:K22)</f>
        <v>-53455</v>
      </c>
      <c r="E22" s="46">
        <f>F22+H22+J22</f>
        <v>-9422</v>
      </c>
      <c r="F22" s="45">
        <v>-9381</v>
      </c>
      <c r="G22" s="45">
        <v>-36693</v>
      </c>
      <c r="H22" s="45">
        <v>-38</v>
      </c>
      <c r="I22" s="45">
        <v>-5112</v>
      </c>
      <c r="J22" s="45">
        <v>-3</v>
      </c>
      <c r="K22" s="45">
        <v>-2228</v>
      </c>
      <c r="L22" s="45">
        <f>SUM(N22:S22)</f>
        <v>-34365</v>
      </c>
      <c r="M22" s="46">
        <f>N22+P22+R22</f>
        <v>-3735</v>
      </c>
      <c r="N22" s="45">
        <v>-3621</v>
      </c>
      <c r="O22" s="45">
        <v>-25675</v>
      </c>
      <c r="P22" s="45">
        <v>-82</v>
      </c>
      <c r="Q22" s="45">
        <v>-4079</v>
      </c>
      <c r="R22" s="45">
        <v>-32</v>
      </c>
      <c r="S22" s="45">
        <v>-876</v>
      </c>
      <c r="T22" s="45"/>
    </row>
    <row r="23" spans="1:20" ht="18.75">
      <c r="A23" s="2" t="s">
        <v>35</v>
      </c>
      <c r="B23" s="3" t="s">
        <v>8</v>
      </c>
      <c r="C23" s="3" t="s">
        <v>14</v>
      </c>
      <c r="D23" s="46">
        <f>D20+D22</f>
        <v>-37414</v>
      </c>
      <c r="E23" s="46">
        <f>F23+H23+J23</f>
        <v>6824</v>
      </c>
      <c r="F23" s="46">
        <f aca="true" t="shared" si="2" ref="F23:K23">F20+F22</f>
        <v>7698</v>
      </c>
      <c r="G23" s="46">
        <f t="shared" si="2"/>
        <v>-11815</v>
      </c>
      <c r="H23" s="40">
        <f t="shared" si="2"/>
        <v>-902</v>
      </c>
      <c r="I23" s="40">
        <f t="shared" si="2"/>
        <v>14339</v>
      </c>
      <c r="J23" s="40">
        <f t="shared" si="2"/>
        <v>28</v>
      </c>
      <c r="K23" s="40">
        <f t="shared" si="2"/>
        <v>-46762</v>
      </c>
      <c r="L23" s="46">
        <f>L20+L22</f>
        <v>-7462</v>
      </c>
      <c r="M23" s="46">
        <f>N23+P23+R23</f>
        <v>-19030</v>
      </c>
      <c r="N23" s="46">
        <f aca="true" t="shared" si="3" ref="N23:S23">N20+N22</f>
        <v>-19434</v>
      </c>
      <c r="O23" s="46">
        <f t="shared" si="3"/>
        <v>-2941</v>
      </c>
      <c r="P23" s="40">
        <f t="shared" si="3"/>
        <v>228</v>
      </c>
      <c r="Q23" s="40">
        <f t="shared" si="3"/>
        <v>10078</v>
      </c>
      <c r="R23" s="40">
        <f t="shared" si="3"/>
        <v>176</v>
      </c>
      <c r="S23" s="40">
        <f t="shared" si="3"/>
        <v>4431</v>
      </c>
      <c r="T23" s="40"/>
    </row>
    <row r="24" spans="1:20" ht="18.75">
      <c r="A24" s="2" t="s">
        <v>110</v>
      </c>
      <c r="B24" s="3" t="s">
        <v>8</v>
      </c>
      <c r="C24" s="3" t="s">
        <v>15</v>
      </c>
      <c r="D24" s="40">
        <f>SUM(F24:J24)</f>
        <v>2635</v>
      </c>
      <c r="E24" s="46">
        <f>F24+H24+J24</f>
        <v>137</v>
      </c>
      <c r="F24" s="40">
        <v>137</v>
      </c>
      <c r="G24" s="40">
        <v>134</v>
      </c>
      <c r="H24" s="40"/>
      <c r="I24" s="40">
        <v>2364</v>
      </c>
      <c r="J24" s="40"/>
      <c r="K24" s="40"/>
      <c r="L24" s="40">
        <f>SUM(N24:R24)</f>
        <v>2870</v>
      </c>
      <c r="M24" s="46">
        <f>N24+P24+R24</f>
        <v>0</v>
      </c>
      <c r="N24" s="40"/>
      <c r="O24" s="40">
        <v>660</v>
      </c>
      <c r="P24" s="40"/>
      <c r="Q24" s="40">
        <v>2210</v>
      </c>
      <c r="R24" s="40"/>
      <c r="S24" s="40"/>
      <c r="T24" s="40"/>
    </row>
    <row r="25" spans="1:20" ht="18.75">
      <c r="A25" s="2" t="s">
        <v>36</v>
      </c>
      <c r="B25" s="3" t="s">
        <v>8</v>
      </c>
      <c r="C25" s="3" t="s">
        <v>16</v>
      </c>
      <c r="D25" s="46">
        <f>SUM(F25:K25)</f>
        <v>-2354</v>
      </c>
      <c r="E25" s="46">
        <f>F25+H25+I25</f>
        <v>-1309</v>
      </c>
      <c r="F25" s="46"/>
      <c r="G25" s="46">
        <v>-1045</v>
      </c>
      <c r="H25" s="46"/>
      <c r="I25" s="46">
        <v>-1309</v>
      </c>
      <c r="J25" s="46"/>
      <c r="K25" s="46"/>
      <c r="L25" s="15"/>
      <c r="M25" s="46">
        <f>O25+Q25+S25</f>
        <v>0</v>
      </c>
      <c r="N25" s="40"/>
      <c r="O25" s="40"/>
      <c r="P25" s="40"/>
      <c r="Q25" s="40"/>
      <c r="R25" s="40"/>
      <c r="S25" s="40"/>
      <c r="T25" s="40"/>
    </row>
    <row r="26" spans="1:20" ht="18.75">
      <c r="A26" s="2" t="s">
        <v>102</v>
      </c>
      <c r="B26" s="3" t="s">
        <v>8</v>
      </c>
      <c r="C26" s="3" t="s">
        <v>80</v>
      </c>
      <c r="D26" s="40">
        <f aca="true" t="shared" si="4" ref="D26:D32">SUM(F26:K26)</f>
        <v>82574</v>
      </c>
      <c r="E26" s="46">
        <f>F26+H26+J26</f>
        <v>21040</v>
      </c>
      <c r="F26" s="40">
        <v>20974</v>
      </c>
      <c r="G26" s="40">
        <v>50065</v>
      </c>
      <c r="H26" s="40">
        <v>58</v>
      </c>
      <c r="I26" s="40">
        <v>8447</v>
      </c>
      <c r="J26" s="40">
        <v>8</v>
      </c>
      <c r="K26" s="40">
        <v>3022</v>
      </c>
      <c r="L26" s="40">
        <f aca="true" t="shared" si="5" ref="L26:L32">SUM(N26:S26)</f>
        <v>41388</v>
      </c>
      <c r="M26" s="46">
        <f>N26+P26+R26</f>
        <v>1364</v>
      </c>
      <c r="N26" s="40">
        <v>1255</v>
      </c>
      <c r="O26" s="40">
        <v>30421</v>
      </c>
      <c r="P26" s="40">
        <v>23</v>
      </c>
      <c r="Q26" s="40">
        <v>8452</v>
      </c>
      <c r="R26" s="40">
        <v>86</v>
      </c>
      <c r="S26" s="40">
        <v>1151</v>
      </c>
      <c r="T26" s="40"/>
    </row>
    <row r="27" spans="1:20" ht="18.75">
      <c r="A27" s="2" t="s">
        <v>37</v>
      </c>
      <c r="B27" s="3" t="s">
        <v>8</v>
      </c>
      <c r="C27" s="3" t="s">
        <v>17</v>
      </c>
      <c r="D27" s="45">
        <f t="shared" si="4"/>
        <v>-35391</v>
      </c>
      <c r="E27" s="46">
        <f>F27+H27+J27</f>
        <v>-9018</v>
      </c>
      <c r="F27" s="45">
        <v>-8989</v>
      </c>
      <c r="G27" s="45">
        <v>-21458</v>
      </c>
      <c r="H27" s="40">
        <v>-25</v>
      </c>
      <c r="I27" s="45">
        <v>-3620</v>
      </c>
      <c r="J27" s="45">
        <v>-4</v>
      </c>
      <c r="K27" s="45">
        <v>-1295</v>
      </c>
      <c r="L27" s="45">
        <f t="shared" si="5"/>
        <v>-33825</v>
      </c>
      <c r="M27" s="46">
        <f>N27+P27+R27</f>
        <v>-113</v>
      </c>
      <c r="N27" s="45">
        <v>-4</v>
      </c>
      <c r="O27" s="45">
        <v>-20556</v>
      </c>
      <c r="P27" s="40">
        <v>-23</v>
      </c>
      <c r="Q27" s="45">
        <v>-11926</v>
      </c>
      <c r="R27" s="45">
        <v>-86</v>
      </c>
      <c r="S27" s="45">
        <v>-1230</v>
      </c>
      <c r="T27" s="45"/>
    </row>
    <row r="28" spans="1:20" ht="18.75">
      <c r="A28" s="2" t="s">
        <v>103</v>
      </c>
      <c r="B28" s="3" t="s">
        <v>8</v>
      </c>
      <c r="C28" s="3" t="s">
        <v>40</v>
      </c>
      <c r="D28" s="42">
        <f>SUM(D23:D27)</f>
        <v>10050</v>
      </c>
      <c r="E28" s="46">
        <f>J28+H28+F28</f>
        <v>27972</v>
      </c>
      <c r="F28" s="45">
        <f>SUM(F23:F26)</f>
        <v>28809</v>
      </c>
      <c r="G28" s="45">
        <f>SUM(G23:G27)</f>
        <v>15881</v>
      </c>
      <c r="H28" s="45">
        <f>SUM(H23:H27)</f>
        <v>-869</v>
      </c>
      <c r="I28" s="45">
        <f>SUM(I23:I27)</f>
        <v>20221</v>
      </c>
      <c r="J28" s="45">
        <f>SUM(J23:J27)</f>
        <v>32</v>
      </c>
      <c r="K28" s="45">
        <f>SUM(K23:K27)</f>
        <v>-45035</v>
      </c>
      <c r="L28" s="42">
        <f t="shared" si="5"/>
        <v>2971</v>
      </c>
      <c r="M28" s="46">
        <f>N28+P28+R28</f>
        <v>-17779</v>
      </c>
      <c r="N28" s="45">
        <f aca="true" t="shared" si="6" ref="N28:S28">SUM(N23:N27)</f>
        <v>-18183</v>
      </c>
      <c r="O28" s="45">
        <f t="shared" si="6"/>
        <v>7584</v>
      </c>
      <c r="P28" s="40">
        <f t="shared" si="6"/>
        <v>228</v>
      </c>
      <c r="Q28" s="40">
        <f t="shared" si="6"/>
        <v>8814</v>
      </c>
      <c r="R28" s="40">
        <f t="shared" si="6"/>
        <v>176</v>
      </c>
      <c r="S28" s="40">
        <f t="shared" si="6"/>
        <v>4352</v>
      </c>
      <c r="T28" s="40"/>
    </row>
    <row r="29" spans="1:20" ht="18.75">
      <c r="A29" s="2" t="s">
        <v>104</v>
      </c>
      <c r="B29" s="3" t="s">
        <v>8</v>
      </c>
      <c r="C29" s="3" t="s">
        <v>41</v>
      </c>
      <c r="D29" s="45">
        <f>SUM(F29:K29)</f>
        <v>-1997</v>
      </c>
      <c r="E29" s="46">
        <f>F29+H29+J29</f>
        <v>-99</v>
      </c>
      <c r="F29" s="45">
        <v>-99</v>
      </c>
      <c r="G29" s="45">
        <v>-1898</v>
      </c>
      <c r="H29" s="45"/>
      <c r="I29" s="45"/>
      <c r="J29" s="45"/>
      <c r="K29" s="45"/>
      <c r="L29" s="45">
        <f t="shared" si="5"/>
        <v>-1725</v>
      </c>
      <c r="M29" s="46">
        <f>N29+P29+R29</f>
        <v>-81</v>
      </c>
      <c r="N29" s="45"/>
      <c r="O29" s="45">
        <v>-1635</v>
      </c>
      <c r="P29" s="45">
        <v>-46</v>
      </c>
      <c r="Q29" s="45">
        <v>-5</v>
      </c>
      <c r="R29" s="45">
        <v>-35</v>
      </c>
      <c r="S29" s="45">
        <v>-4</v>
      </c>
      <c r="T29" s="45"/>
    </row>
    <row r="30" spans="1:20" ht="37.5">
      <c r="A30" s="39" t="s">
        <v>145</v>
      </c>
      <c r="B30" s="3" t="s">
        <v>8</v>
      </c>
      <c r="C30" s="3"/>
      <c r="D30" s="45">
        <f t="shared" si="4"/>
        <v>47</v>
      </c>
      <c r="E30" s="46">
        <f>F30+H30+J30</f>
        <v>37</v>
      </c>
      <c r="F30" s="45">
        <v>37</v>
      </c>
      <c r="G30" s="45">
        <v>10</v>
      </c>
      <c r="H30" s="45"/>
      <c r="I30" s="45"/>
      <c r="J30" s="45"/>
      <c r="K30" s="45"/>
      <c r="L30" s="45">
        <f t="shared" si="5"/>
        <v>-61</v>
      </c>
      <c r="M30" s="46">
        <f>N30</f>
        <v>0</v>
      </c>
      <c r="N30" s="45"/>
      <c r="O30" s="45">
        <v>-61</v>
      </c>
      <c r="P30" s="45"/>
      <c r="Q30" s="45"/>
      <c r="R30" s="45"/>
      <c r="S30" s="45"/>
      <c r="T30" s="45"/>
    </row>
    <row r="31" spans="1:20" ht="37.5">
      <c r="A31" s="39" t="s">
        <v>146</v>
      </c>
      <c r="B31" s="3" t="s">
        <v>8</v>
      </c>
      <c r="C31" s="3"/>
      <c r="D31" s="40"/>
      <c r="E31" s="46"/>
      <c r="F31" s="40"/>
      <c r="G31" s="40"/>
      <c r="H31" s="40"/>
      <c r="I31" s="40"/>
      <c r="J31" s="40"/>
      <c r="K31" s="40"/>
      <c r="L31" s="40">
        <f t="shared" si="5"/>
        <v>455</v>
      </c>
      <c r="M31" s="46">
        <f>N31</f>
        <v>0</v>
      </c>
      <c r="N31" s="40"/>
      <c r="O31" s="40">
        <v>455</v>
      </c>
      <c r="P31" s="40"/>
      <c r="Q31" s="40"/>
      <c r="R31" s="40"/>
      <c r="S31" s="40"/>
      <c r="T31" s="40"/>
    </row>
    <row r="32" spans="1:20" ht="18.75">
      <c r="A32" s="39" t="s">
        <v>150</v>
      </c>
      <c r="B32" s="3" t="s">
        <v>8</v>
      </c>
      <c r="C32" s="3"/>
      <c r="D32" s="46">
        <f t="shared" si="4"/>
        <v>0</v>
      </c>
      <c r="E32" s="46"/>
      <c r="F32" s="46"/>
      <c r="G32" s="46"/>
      <c r="H32" s="46"/>
      <c r="I32" s="46"/>
      <c r="J32" s="46"/>
      <c r="K32" s="46"/>
      <c r="L32" s="46">
        <f t="shared" si="5"/>
        <v>-423</v>
      </c>
      <c r="M32" s="46">
        <f>N31</f>
        <v>0</v>
      </c>
      <c r="N32" s="46"/>
      <c r="O32" s="46">
        <v>-423</v>
      </c>
      <c r="P32" s="46"/>
      <c r="Q32" s="46"/>
      <c r="R32" s="46"/>
      <c r="S32" s="46"/>
      <c r="T32" s="46"/>
    </row>
    <row r="33" spans="1:20" ht="18.75">
      <c r="A33" s="2" t="s">
        <v>105</v>
      </c>
      <c r="B33" s="3" t="s">
        <v>8</v>
      </c>
      <c r="C33" s="3" t="s">
        <v>84</v>
      </c>
      <c r="D33" s="46">
        <f>SUM(D28:D32)</f>
        <v>8100</v>
      </c>
      <c r="E33" s="46">
        <f>F33+H33+J33</f>
        <v>27910</v>
      </c>
      <c r="F33" s="45">
        <f aca="true" t="shared" si="7" ref="F33:K33">SUM(F28:F32)</f>
        <v>28747</v>
      </c>
      <c r="G33" s="45">
        <f t="shared" si="7"/>
        <v>13993</v>
      </c>
      <c r="H33" s="46">
        <f t="shared" si="7"/>
        <v>-869</v>
      </c>
      <c r="I33" s="46">
        <f t="shared" si="7"/>
        <v>20221</v>
      </c>
      <c r="J33" s="46">
        <f t="shared" si="7"/>
        <v>32</v>
      </c>
      <c r="K33" s="46">
        <f t="shared" si="7"/>
        <v>-45035</v>
      </c>
      <c r="L33" s="46">
        <f>SUM(L28:L32)</f>
        <v>1217</v>
      </c>
      <c r="M33" s="46">
        <f>N33+P33+R33</f>
        <v>-17860</v>
      </c>
      <c r="N33" s="45">
        <f aca="true" t="shared" si="8" ref="N33:S33">SUM(N28:N32)</f>
        <v>-18183</v>
      </c>
      <c r="O33" s="45">
        <f t="shared" si="8"/>
        <v>5920</v>
      </c>
      <c r="P33" s="46">
        <f t="shared" si="8"/>
        <v>182</v>
      </c>
      <c r="Q33" s="46">
        <f t="shared" si="8"/>
        <v>8809</v>
      </c>
      <c r="R33" s="46">
        <f t="shared" si="8"/>
        <v>141</v>
      </c>
      <c r="S33" s="46">
        <f t="shared" si="8"/>
        <v>4348</v>
      </c>
      <c r="T33" s="46"/>
    </row>
    <row r="34" spans="1:20" ht="18.75">
      <c r="A34" s="22" t="s">
        <v>111</v>
      </c>
      <c r="B34" s="3"/>
      <c r="C34" s="3"/>
      <c r="D34" s="3"/>
      <c r="E34" s="46">
        <f>G34+I34+K34</f>
        <v>0</v>
      </c>
      <c r="F34" s="3"/>
      <c r="G34" s="3"/>
      <c r="H34" s="3"/>
      <c r="I34" s="3"/>
      <c r="J34" s="3"/>
      <c r="K34" s="3"/>
      <c r="L34" s="3"/>
      <c r="M34" s="46">
        <f>O34+Q34+T34</f>
        <v>0</v>
      </c>
      <c r="N34" s="3"/>
      <c r="O34" s="3"/>
      <c r="P34" s="3"/>
      <c r="Q34" s="3"/>
      <c r="R34" s="3"/>
      <c r="S34" s="3"/>
      <c r="T34" s="3"/>
    </row>
    <row r="35" spans="1:20" ht="80.25" customHeight="1">
      <c r="A35" s="2" t="s">
        <v>38</v>
      </c>
      <c r="B35" s="3" t="s">
        <v>8</v>
      </c>
      <c r="C35" s="3" t="s">
        <v>42</v>
      </c>
      <c r="D35" s="15"/>
      <c r="E35" s="40"/>
      <c r="F35" s="15"/>
      <c r="G35" s="15"/>
      <c r="H35" s="15"/>
      <c r="I35" s="15"/>
      <c r="J35" s="15"/>
      <c r="K35" s="15"/>
      <c r="L35" s="15"/>
      <c r="M35" s="40"/>
      <c r="N35" s="15"/>
      <c r="O35" s="15"/>
      <c r="P35" s="15"/>
      <c r="Q35" s="15"/>
      <c r="R35" s="15"/>
      <c r="S35" s="15"/>
      <c r="T35" s="15"/>
    </row>
    <row r="36" spans="1:20" ht="45.75" customHeight="1">
      <c r="A36" s="2" t="s">
        <v>39</v>
      </c>
      <c r="B36" s="3" t="s">
        <v>8</v>
      </c>
      <c r="C36" s="3" t="s">
        <v>43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ht="15.75" customHeight="1">
      <c r="D37" s="23"/>
    </row>
    <row r="38" ht="18.75">
      <c r="A38" s="17" t="s">
        <v>26</v>
      </c>
    </row>
    <row r="39" spans="1:20" ht="21.75" customHeight="1">
      <c r="A39" s="62" t="s">
        <v>114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21.75" customHeight="1">
      <c r="A40" s="62" t="s">
        <v>115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2" ht="18.75">
      <c r="A42" s="17" t="s">
        <v>108</v>
      </c>
    </row>
    <row r="43" ht="18.75">
      <c r="A43" s="36" t="s">
        <v>109</v>
      </c>
    </row>
    <row r="44" ht="18.75">
      <c r="A44" s="36" t="s">
        <v>123</v>
      </c>
    </row>
    <row r="45" spans="12:20" ht="20.25"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26.25">
      <c r="A46" s="24" t="s">
        <v>0</v>
      </c>
      <c r="L46" s="25"/>
      <c r="M46" s="25"/>
      <c r="N46" s="26"/>
      <c r="O46" s="26"/>
      <c r="P46" s="26"/>
      <c r="Q46" s="26"/>
      <c r="R46" s="66" t="s">
        <v>157</v>
      </c>
      <c r="S46" s="66"/>
      <c r="T46" s="66"/>
    </row>
    <row r="47" spans="1:20" ht="26.25">
      <c r="A47" s="24"/>
      <c r="L47" s="25"/>
      <c r="M47" s="25"/>
      <c r="N47" s="27" t="s">
        <v>3</v>
      </c>
      <c r="O47" s="27"/>
      <c r="P47" s="27"/>
      <c r="Q47" s="27"/>
      <c r="R47" s="27" t="s">
        <v>2</v>
      </c>
      <c r="S47" s="27"/>
      <c r="T47" s="27"/>
    </row>
    <row r="48" spans="1:20" ht="26.25">
      <c r="A48" s="24" t="s">
        <v>1</v>
      </c>
      <c r="L48" s="25"/>
      <c r="M48" s="25"/>
      <c r="N48" s="26"/>
      <c r="O48" s="26"/>
      <c r="P48" s="26"/>
      <c r="Q48" s="26"/>
      <c r="R48" s="66" t="s">
        <v>153</v>
      </c>
      <c r="S48" s="66"/>
      <c r="T48" s="66"/>
    </row>
    <row r="49" spans="12:20" ht="20.25">
      <c r="L49" s="25"/>
      <c r="M49" s="25"/>
      <c r="N49" s="27" t="s">
        <v>3</v>
      </c>
      <c r="O49" s="27"/>
      <c r="P49" s="27"/>
      <c r="Q49" s="27"/>
      <c r="R49" s="27" t="s">
        <v>2</v>
      </c>
      <c r="S49" s="27"/>
      <c r="T49" s="27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</sheetData>
  <sheetProtection/>
  <mergeCells count="17">
    <mergeCell ref="A39:T39"/>
    <mergeCell ref="F15:K15"/>
    <mergeCell ref="A40:T40"/>
    <mergeCell ref="R46:T46"/>
    <mergeCell ref="R48:T48"/>
    <mergeCell ref="B5:T5"/>
    <mergeCell ref="B7:T7"/>
    <mergeCell ref="B6:T6"/>
    <mergeCell ref="E15:E16"/>
    <mergeCell ref="M15:M16"/>
    <mergeCell ref="T15:T16"/>
    <mergeCell ref="L15:L16"/>
    <mergeCell ref="A15:A16"/>
    <mergeCell ref="B15:B16"/>
    <mergeCell ref="C15:C16"/>
    <mergeCell ref="D15:D16"/>
    <mergeCell ref="N15:S1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3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W76"/>
  <sheetViews>
    <sheetView showGridLines="0" tabSelected="1" view="pageBreakPreview" zoomScale="50" zoomScaleNormal="50" zoomScaleSheetLayoutView="50" zoomScalePageLayoutView="0" workbookViewId="0" topLeftCell="A1">
      <selection activeCell="D97" sqref="D97"/>
    </sheetView>
  </sheetViews>
  <sheetFormatPr defaultColWidth="9.140625" defaultRowHeight="12.75"/>
  <cols>
    <col min="1" max="1" width="70.57421875" style="11" customWidth="1"/>
    <col min="2" max="2" width="14.8515625" style="11" customWidth="1"/>
    <col min="3" max="3" width="10.7109375" style="11" customWidth="1"/>
    <col min="4" max="4" width="22.421875" style="11" customWidth="1"/>
    <col min="5" max="5" width="32.00390625" style="11" customWidth="1"/>
    <col min="6" max="8" width="20.00390625" style="47" customWidth="1"/>
    <col min="9" max="9" width="21.8515625" style="47" customWidth="1"/>
    <col min="10" max="11" width="26.57421875" style="11" customWidth="1"/>
    <col min="12" max="13" width="20.00390625" style="11" customWidth="1"/>
    <col min="14" max="14" width="20.7109375" style="11" customWidth="1"/>
    <col min="15" max="17" width="20.00390625" style="11" customWidth="1"/>
    <col min="18" max="18" width="21.7109375" style="11" customWidth="1"/>
    <col min="19" max="19" width="24.8515625" style="11" customWidth="1"/>
    <col min="20" max="21" width="19.421875" style="11" customWidth="1"/>
    <col min="22" max="22" width="22.140625" style="11" customWidth="1"/>
    <col min="23" max="16384" width="9.140625" style="11" customWidth="1"/>
  </cols>
  <sheetData>
    <row r="1" spans="6:22" s="67" customFormat="1" ht="19.5">
      <c r="F1" s="68"/>
      <c r="G1" s="68"/>
      <c r="H1" s="68"/>
      <c r="I1" s="68"/>
      <c r="V1" s="69" t="s">
        <v>122</v>
      </c>
    </row>
    <row r="2" spans="6:9" s="67" customFormat="1" ht="19.5">
      <c r="F2" s="68"/>
      <c r="G2" s="68"/>
      <c r="H2" s="68"/>
      <c r="I2" s="68"/>
    </row>
    <row r="3" spans="1:22" s="67" customFormat="1" ht="19.5">
      <c r="A3" s="70" t="s">
        <v>99</v>
      </c>
      <c r="B3" s="71"/>
      <c r="C3" s="71"/>
      <c r="D3" s="71"/>
      <c r="E3" s="71"/>
      <c r="F3" s="72"/>
      <c r="G3" s="72"/>
      <c r="H3" s="72"/>
      <c r="I3" s="72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6:9" s="67" customFormat="1" ht="19.5">
      <c r="F4" s="68"/>
      <c r="G4" s="68"/>
      <c r="H4" s="68"/>
      <c r="I4" s="68"/>
    </row>
    <row r="5" spans="1:22" s="67" customFormat="1" ht="22.5" customHeight="1">
      <c r="A5" s="73" t="s">
        <v>4</v>
      </c>
      <c r="B5" s="74" t="s">
        <v>44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67" customFormat="1" ht="19.5">
      <c r="A6" s="73" t="s">
        <v>5</v>
      </c>
      <c r="B6" s="74" t="s">
        <v>18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67" customFormat="1" ht="19.5">
      <c r="A7" s="73" t="s">
        <v>20</v>
      </c>
      <c r="B7" s="74" t="s">
        <v>48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9" s="67" customFormat="1" ht="19.5">
      <c r="A8" s="73"/>
      <c r="F8" s="68"/>
      <c r="G8" s="68"/>
      <c r="H8" s="68"/>
      <c r="I8" s="68"/>
    </row>
    <row r="9" spans="1:22" s="67" customFormat="1" ht="19.5">
      <c r="A9" s="73" t="s">
        <v>21</v>
      </c>
      <c r="F9" s="68"/>
      <c r="G9" s="68"/>
      <c r="H9" s="68"/>
      <c r="I9" s="75"/>
      <c r="J9" s="76"/>
      <c r="K9" s="76"/>
      <c r="L9" s="76"/>
      <c r="M9" s="76"/>
      <c r="N9" s="76"/>
      <c r="O9" s="77" t="s">
        <v>147</v>
      </c>
      <c r="P9" s="77"/>
      <c r="Q9" s="77"/>
      <c r="R9" s="77"/>
      <c r="S9" s="77"/>
      <c r="T9" s="77"/>
      <c r="U9" s="77"/>
      <c r="V9" s="77"/>
    </row>
    <row r="10" spans="1:22" s="67" customFormat="1" ht="19.5">
      <c r="A10" s="73" t="s">
        <v>22</v>
      </c>
      <c r="F10" s="68"/>
      <c r="G10" s="68"/>
      <c r="H10" s="68"/>
      <c r="I10" s="75"/>
      <c r="J10" s="76"/>
      <c r="K10" s="76"/>
      <c r="L10" s="76"/>
      <c r="M10" s="76"/>
      <c r="N10" s="76"/>
      <c r="O10" s="77">
        <v>9204549910</v>
      </c>
      <c r="P10" s="77"/>
      <c r="Q10" s="77"/>
      <c r="R10" s="77"/>
      <c r="S10" s="77"/>
      <c r="T10" s="77"/>
      <c r="U10" s="77"/>
      <c r="V10" s="77"/>
    </row>
    <row r="11" spans="1:22" s="67" customFormat="1" ht="19.5">
      <c r="A11" s="73" t="s">
        <v>23</v>
      </c>
      <c r="F11" s="68"/>
      <c r="G11" s="68"/>
      <c r="H11" s="68"/>
      <c r="I11" s="75"/>
      <c r="J11" s="76"/>
      <c r="K11" s="76"/>
      <c r="L11" s="76"/>
      <c r="M11" s="76"/>
      <c r="N11" s="76"/>
      <c r="O11" s="77" t="s">
        <v>148</v>
      </c>
      <c r="P11" s="77"/>
      <c r="Q11" s="77"/>
      <c r="R11" s="77"/>
      <c r="S11" s="77"/>
      <c r="T11" s="77"/>
      <c r="U11" s="77"/>
      <c r="V11" s="77"/>
    </row>
    <row r="12" spans="1:22" s="67" customFormat="1" ht="19.5">
      <c r="A12" s="73" t="s">
        <v>106</v>
      </c>
      <c r="B12" s="73"/>
      <c r="C12" s="73"/>
      <c r="D12" s="73"/>
      <c r="E12" s="73"/>
      <c r="F12" s="78"/>
      <c r="G12" s="78"/>
      <c r="H12" s="78"/>
      <c r="I12" s="78"/>
      <c r="J12" s="73"/>
      <c r="K12" s="73"/>
      <c r="L12" s="73"/>
      <c r="M12" s="73"/>
      <c r="N12" s="73"/>
      <c r="O12" s="77" t="s">
        <v>149</v>
      </c>
      <c r="P12" s="77"/>
      <c r="Q12" s="77"/>
      <c r="R12" s="77"/>
      <c r="S12" s="77"/>
      <c r="T12" s="77"/>
      <c r="U12" s="77"/>
      <c r="V12" s="77"/>
    </row>
    <row r="13" spans="1:22" s="67" customFormat="1" ht="19.5">
      <c r="A13" s="73" t="s">
        <v>24</v>
      </c>
      <c r="F13" s="68"/>
      <c r="G13" s="68"/>
      <c r="H13" s="68"/>
      <c r="I13" s="75"/>
      <c r="J13" s="76"/>
      <c r="K13" s="76"/>
      <c r="L13" s="76"/>
      <c r="M13" s="76"/>
      <c r="N13" s="76"/>
      <c r="O13" s="77" t="s">
        <v>156</v>
      </c>
      <c r="P13" s="77"/>
      <c r="Q13" s="77"/>
      <c r="R13" s="77"/>
      <c r="S13" s="77"/>
      <c r="T13" s="77"/>
      <c r="U13" s="77"/>
      <c r="V13" s="77"/>
    </row>
    <row r="14" spans="6:22" s="67" customFormat="1" ht="60" customHeight="1">
      <c r="F14" s="68"/>
      <c r="G14" s="68"/>
      <c r="H14" s="68"/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V14" s="69"/>
    </row>
    <row r="15" spans="1:22" ht="33" customHeight="1">
      <c r="A15" s="57" t="s">
        <v>6</v>
      </c>
      <c r="B15" s="57" t="s">
        <v>7</v>
      </c>
      <c r="C15" s="57" t="s">
        <v>19</v>
      </c>
      <c r="D15" s="57" t="s">
        <v>28</v>
      </c>
      <c r="E15" s="57" t="s">
        <v>49</v>
      </c>
      <c r="F15" s="59" t="s">
        <v>50</v>
      </c>
      <c r="G15" s="60"/>
      <c r="H15" s="60"/>
      <c r="I15" s="60"/>
      <c r="J15" s="60"/>
      <c r="K15" s="60"/>
      <c r="L15" s="60"/>
      <c r="M15" s="57" t="s">
        <v>29</v>
      </c>
      <c r="N15" s="57" t="s">
        <v>79</v>
      </c>
      <c r="O15" s="59" t="s">
        <v>51</v>
      </c>
      <c r="P15" s="60"/>
      <c r="Q15" s="60"/>
      <c r="R15" s="60"/>
      <c r="S15" s="60"/>
      <c r="T15" s="60"/>
      <c r="U15" s="61"/>
      <c r="V15" s="57" t="s">
        <v>98</v>
      </c>
    </row>
    <row r="16" spans="1:22" ht="173.25" customHeight="1">
      <c r="A16" s="58"/>
      <c r="B16" s="58"/>
      <c r="C16" s="58"/>
      <c r="D16" s="58"/>
      <c r="E16" s="58"/>
      <c r="F16" s="48" t="s">
        <v>141</v>
      </c>
      <c r="G16" s="48" t="s">
        <v>142</v>
      </c>
      <c r="H16" s="48" t="s">
        <v>143</v>
      </c>
      <c r="I16" s="48" t="s">
        <v>144</v>
      </c>
      <c r="J16" s="1" t="s">
        <v>78</v>
      </c>
      <c r="K16" s="1" t="s">
        <v>155</v>
      </c>
      <c r="L16" s="1" t="s">
        <v>154</v>
      </c>
      <c r="M16" s="58"/>
      <c r="N16" s="58"/>
      <c r="O16" s="38" t="s">
        <v>141</v>
      </c>
      <c r="P16" s="38" t="s">
        <v>142</v>
      </c>
      <c r="Q16" s="38" t="s">
        <v>143</v>
      </c>
      <c r="R16" s="38" t="s">
        <v>144</v>
      </c>
      <c r="S16" s="1" t="s">
        <v>78</v>
      </c>
      <c r="T16" s="1" t="s">
        <v>155</v>
      </c>
      <c r="U16" s="1" t="s">
        <v>154</v>
      </c>
      <c r="V16" s="58"/>
    </row>
    <row r="17" spans="1:22" ht="18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49">
        <v>6</v>
      </c>
      <c r="G17" s="49">
        <v>7</v>
      </c>
      <c r="H17" s="49">
        <v>8</v>
      </c>
      <c r="I17" s="49">
        <v>9</v>
      </c>
      <c r="J17" s="8" t="s">
        <v>151</v>
      </c>
      <c r="K17" s="8"/>
      <c r="L17" s="8">
        <v>11</v>
      </c>
      <c r="M17" s="8">
        <v>12</v>
      </c>
      <c r="N17" s="8">
        <v>13</v>
      </c>
      <c r="O17" s="8">
        <v>14</v>
      </c>
      <c r="P17" s="8">
        <v>15</v>
      </c>
      <c r="Q17" s="8">
        <v>16</v>
      </c>
      <c r="R17" s="8">
        <v>17</v>
      </c>
      <c r="S17" s="8" t="s">
        <v>152</v>
      </c>
      <c r="T17" s="8">
        <v>19</v>
      </c>
      <c r="U17" s="8"/>
      <c r="V17" s="8">
        <v>20</v>
      </c>
    </row>
    <row r="18" spans="1:22" ht="56.25">
      <c r="A18" s="2" t="s">
        <v>93</v>
      </c>
      <c r="B18" s="3" t="s">
        <v>8</v>
      </c>
      <c r="C18" s="3" t="s">
        <v>17</v>
      </c>
      <c r="D18" s="15">
        <f>J18+K18+L18</f>
        <v>328316</v>
      </c>
      <c r="E18" s="15">
        <f>F18+H18+L18</f>
        <v>66900</v>
      </c>
      <c r="F18" s="50">
        <f>F19+F27+F32+F40+F41+F45+F47+F54</f>
        <v>65794</v>
      </c>
      <c r="G18" s="50">
        <f>G19+G27+G32+G40+G41+G45+G47+G54</f>
        <v>188855</v>
      </c>
      <c r="H18" s="50">
        <f>H19+H27+H32+H40+H41+H45+H47+H54</f>
        <v>1103</v>
      </c>
      <c r="I18" s="50">
        <f>I19+I27+I32+I40+I41+I45+I47+I54</f>
        <v>15234</v>
      </c>
      <c r="J18" s="15">
        <f>SUM(F18:I18)</f>
        <v>270986</v>
      </c>
      <c r="K18" s="15">
        <f>K19+K27+K32+K40+K41+K45+K47+K54</f>
        <v>57327</v>
      </c>
      <c r="L18" s="15">
        <f>L19+L27+L32+L40+L41+L45+L47+L54</f>
        <v>3</v>
      </c>
      <c r="M18" s="15">
        <f>S18+T18+U18</f>
        <v>245540</v>
      </c>
      <c r="N18" s="15">
        <f>O18+Q18+U18</f>
        <v>41370</v>
      </c>
      <c r="O18" s="15">
        <f>O19+O27+O32+O40+O41+O45+O47</f>
        <v>40870</v>
      </c>
      <c r="P18" s="15">
        <f>P19+P27+P32+P40+P41+P45+P47+P54</f>
        <v>177116</v>
      </c>
      <c r="Q18" s="15">
        <f>Q19+Q27+Q32+Q40+Q41+Q45+Q47+Q54</f>
        <v>421</v>
      </c>
      <c r="R18" s="15">
        <f>R19+R27+R32+R40+R41+R45+R47+R54</f>
        <v>25309</v>
      </c>
      <c r="S18" s="15">
        <f>SUM(O18:R18)</f>
        <v>243716</v>
      </c>
      <c r="T18" s="15">
        <f>T19+T27+T32+T40+T41+T45+T47+T54</f>
        <v>1745</v>
      </c>
      <c r="U18" s="15">
        <f>U19+U27+U32+U40+U41+U45+U47+U54</f>
        <v>79</v>
      </c>
      <c r="V18" s="15"/>
    </row>
    <row r="19" spans="1:22" ht="48" customHeight="1">
      <c r="A19" s="4" t="s">
        <v>101</v>
      </c>
      <c r="B19" s="3" t="s">
        <v>8</v>
      </c>
      <c r="C19" s="3" t="s">
        <v>40</v>
      </c>
      <c r="D19" s="15">
        <f aca="true" t="shared" si="0" ref="D19:D53">J19+L19</f>
        <v>63612</v>
      </c>
      <c r="E19" s="15">
        <f aca="true" t="shared" si="1" ref="E19:E53">F19+H19+L19</f>
        <v>9739</v>
      </c>
      <c r="F19" s="50">
        <f>SUM(F20:F26)</f>
        <v>9739</v>
      </c>
      <c r="G19" s="50">
        <f>SUM(G20:G26)</f>
        <v>53723</v>
      </c>
      <c r="H19" s="50">
        <f>SUM(H20:H26)</f>
        <v>0</v>
      </c>
      <c r="I19" s="50">
        <v>150</v>
      </c>
      <c r="J19" s="15">
        <f aca="true" t="shared" si="2" ref="J19:J54">SUM(F19:I19)</f>
        <v>63612</v>
      </c>
      <c r="K19" s="15"/>
      <c r="L19" s="15">
        <f>SUM(L20:L26)</f>
        <v>0</v>
      </c>
      <c r="M19" s="15">
        <f aca="true" t="shared" si="3" ref="M19:M31">S19+U19</f>
        <v>56828</v>
      </c>
      <c r="N19" s="15">
        <f aca="true" t="shared" si="4" ref="N19:N54">O19+Q19+U19</f>
        <v>5648</v>
      </c>
      <c r="O19" s="15">
        <f>SUM(O20:O26)</f>
        <v>5648</v>
      </c>
      <c r="P19" s="15">
        <f>SUM(P20:P26)</f>
        <v>51180</v>
      </c>
      <c r="Q19" s="15">
        <f>SUM(Q20:Q26)</f>
        <v>0</v>
      </c>
      <c r="R19" s="15">
        <f>SUM(R20:R26)</f>
        <v>0</v>
      </c>
      <c r="S19" s="15">
        <f aca="true" t="shared" si="5" ref="S19:S54">SUM(O19:R19)</f>
        <v>56828</v>
      </c>
      <c r="T19" s="15"/>
      <c r="U19" s="15">
        <f>SUM(U20:U26)</f>
        <v>0</v>
      </c>
      <c r="V19" s="15"/>
    </row>
    <row r="20" spans="1:22" ht="18.75">
      <c r="A20" s="5" t="s">
        <v>100</v>
      </c>
      <c r="B20" s="3" t="s">
        <v>8</v>
      </c>
      <c r="C20" s="3" t="s">
        <v>81</v>
      </c>
      <c r="D20" s="15">
        <f t="shared" si="0"/>
        <v>7576</v>
      </c>
      <c r="E20" s="15">
        <f t="shared" si="1"/>
        <v>1745</v>
      </c>
      <c r="F20" s="50">
        <v>1745</v>
      </c>
      <c r="G20" s="50">
        <v>5831</v>
      </c>
      <c r="H20" s="50"/>
      <c r="I20" s="50"/>
      <c r="J20" s="15">
        <f t="shared" si="2"/>
        <v>7576</v>
      </c>
      <c r="K20" s="15"/>
      <c r="L20" s="15"/>
      <c r="M20" s="15">
        <f t="shared" si="3"/>
        <v>4957</v>
      </c>
      <c r="N20" s="15">
        <f t="shared" si="4"/>
        <v>1379</v>
      </c>
      <c r="O20" s="15">
        <v>1379</v>
      </c>
      <c r="P20" s="15">
        <v>3578</v>
      </c>
      <c r="Q20" s="15"/>
      <c r="R20" s="15"/>
      <c r="S20" s="15">
        <f t="shared" si="5"/>
        <v>4957</v>
      </c>
      <c r="T20" s="15"/>
      <c r="U20" s="15"/>
      <c r="V20" s="15"/>
    </row>
    <row r="21" spans="1:22" ht="75">
      <c r="A21" s="5" t="s">
        <v>129</v>
      </c>
      <c r="B21" s="7" t="s">
        <v>8</v>
      </c>
      <c r="C21" s="3" t="s">
        <v>82</v>
      </c>
      <c r="D21" s="15">
        <f t="shared" si="0"/>
        <v>55481</v>
      </c>
      <c r="E21" s="15">
        <f t="shared" si="1"/>
        <v>7946</v>
      </c>
      <c r="F21" s="50">
        <v>7946</v>
      </c>
      <c r="G21" s="50">
        <v>47535</v>
      </c>
      <c r="H21" s="50"/>
      <c r="I21" s="50"/>
      <c r="J21" s="15">
        <f t="shared" si="2"/>
        <v>55481</v>
      </c>
      <c r="K21" s="15"/>
      <c r="L21" s="15"/>
      <c r="M21" s="15">
        <f t="shared" si="3"/>
        <v>51482</v>
      </c>
      <c r="N21" s="15">
        <f t="shared" si="4"/>
        <v>4218</v>
      </c>
      <c r="O21" s="15">
        <v>4218</v>
      </c>
      <c r="P21" s="15">
        <v>47264</v>
      </c>
      <c r="Q21" s="15"/>
      <c r="R21" s="15"/>
      <c r="S21" s="15">
        <f t="shared" si="5"/>
        <v>51482</v>
      </c>
      <c r="T21" s="15"/>
      <c r="U21" s="15"/>
      <c r="V21" s="15"/>
    </row>
    <row r="22" spans="1:22" ht="18.75">
      <c r="A22" s="18" t="s">
        <v>138</v>
      </c>
      <c r="B22" s="7" t="s">
        <v>8</v>
      </c>
      <c r="C22" s="3"/>
      <c r="D22" s="15">
        <f t="shared" si="0"/>
        <v>0</v>
      </c>
      <c r="E22" s="15">
        <f t="shared" si="1"/>
        <v>0</v>
      </c>
      <c r="F22" s="50"/>
      <c r="G22" s="50"/>
      <c r="H22" s="50"/>
      <c r="I22" s="50"/>
      <c r="J22" s="15">
        <f t="shared" si="2"/>
        <v>0</v>
      </c>
      <c r="K22" s="15"/>
      <c r="L22" s="15"/>
      <c r="M22" s="15">
        <f t="shared" si="3"/>
        <v>0</v>
      </c>
      <c r="N22" s="15">
        <f t="shared" si="4"/>
        <v>0</v>
      </c>
      <c r="O22" s="15"/>
      <c r="P22" s="15"/>
      <c r="Q22" s="15"/>
      <c r="R22" s="15"/>
      <c r="S22" s="15">
        <f t="shared" si="5"/>
        <v>0</v>
      </c>
      <c r="T22" s="15"/>
      <c r="U22" s="15"/>
      <c r="V22" s="15"/>
    </row>
    <row r="23" spans="1:22" ht="18.75">
      <c r="A23" s="18" t="s">
        <v>130</v>
      </c>
      <c r="B23" s="7" t="s">
        <v>8</v>
      </c>
      <c r="C23" s="3"/>
      <c r="D23" s="15">
        <f t="shared" si="0"/>
        <v>0</v>
      </c>
      <c r="E23" s="15">
        <f t="shared" si="1"/>
        <v>0</v>
      </c>
      <c r="F23" s="50"/>
      <c r="G23" s="50"/>
      <c r="H23" s="50"/>
      <c r="I23" s="50"/>
      <c r="J23" s="15">
        <f t="shared" si="2"/>
        <v>0</v>
      </c>
      <c r="K23" s="15"/>
      <c r="L23" s="15"/>
      <c r="M23" s="15">
        <f t="shared" si="3"/>
        <v>0</v>
      </c>
      <c r="N23" s="15">
        <f t="shared" si="4"/>
        <v>0</v>
      </c>
      <c r="O23" s="15"/>
      <c r="P23" s="15"/>
      <c r="Q23" s="15"/>
      <c r="R23" s="15"/>
      <c r="S23" s="15">
        <f t="shared" si="5"/>
        <v>0</v>
      </c>
      <c r="T23" s="15"/>
      <c r="U23" s="15"/>
      <c r="V23" s="15"/>
    </row>
    <row r="24" spans="1:22" ht="18.75">
      <c r="A24" s="18" t="s">
        <v>131</v>
      </c>
      <c r="B24" s="7" t="s">
        <v>8</v>
      </c>
      <c r="C24" s="3"/>
      <c r="D24" s="15">
        <f t="shared" si="0"/>
        <v>0</v>
      </c>
      <c r="E24" s="15">
        <f t="shared" si="1"/>
        <v>0</v>
      </c>
      <c r="F24" s="50"/>
      <c r="G24" s="50"/>
      <c r="H24" s="50"/>
      <c r="I24" s="50"/>
      <c r="J24" s="15">
        <f t="shared" si="2"/>
        <v>0</v>
      </c>
      <c r="K24" s="15"/>
      <c r="L24" s="15"/>
      <c r="M24" s="15">
        <f t="shared" si="3"/>
        <v>0</v>
      </c>
      <c r="N24" s="15">
        <f t="shared" si="4"/>
        <v>0</v>
      </c>
      <c r="O24" s="15"/>
      <c r="P24" s="15"/>
      <c r="Q24" s="15"/>
      <c r="R24" s="15"/>
      <c r="S24" s="15">
        <f t="shared" si="5"/>
        <v>0</v>
      </c>
      <c r="T24" s="15"/>
      <c r="U24" s="15"/>
      <c r="V24" s="15"/>
    </row>
    <row r="25" spans="1:22" ht="18.75">
      <c r="A25" s="18" t="s">
        <v>132</v>
      </c>
      <c r="B25" s="7" t="s">
        <v>8</v>
      </c>
      <c r="C25" s="3"/>
      <c r="D25" s="15">
        <f t="shared" si="0"/>
        <v>0</v>
      </c>
      <c r="E25" s="15">
        <f t="shared" si="1"/>
        <v>0</v>
      </c>
      <c r="F25" s="50"/>
      <c r="G25" s="50"/>
      <c r="H25" s="50"/>
      <c r="I25" s="50"/>
      <c r="J25" s="15">
        <f t="shared" si="2"/>
        <v>0</v>
      </c>
      <c r="K25" s="15"/>
      <c r="L25" s="15"/>
      <c r="M25" s="15">
        <f t="shared" si="3"/>
        <v>0</v>
      </c>
      <c r="N25" s="15">
        <f t="shared" si="4"/>
        <v>0</v>
      </c>
      <c r="O25" s="15"/>
      <c r="P25" s="15"/>
      <c r="Q25" s="15"/>
      <c r="R25" s="15"/>
      <c r="S25" s="15">
        <f t="shared" si="5"/>
        <v>0</v>
      </c>
      <c r="T25" s="15"/>
      <c r="U25" s="15"/>
      <c r="V25" s="15"/>
    </row>
    <row r="26" spans="1:22" ht="37.5">
      <c r="A26" s="5" t="s">
        <v>56</v>
      </c>
      <c r="B26" s="3" t="s">
        <v>8</v>
      </c>
      <c r="C26" s="3" t="s">
        <v>83</v>
      </c>
      <c r="D26" s="15">
        <f t="shared" si="0"/>
        <v>405</v>
      </c>
      <c r="E26" s="15">
        <f t="shared" si="1"/>
        <v>48</v>
      </c>
      <c r="F26" s="50">
        <v>48</v>
      </c>
      <c r="G26" s="50">
        <v>357</v>
      </c>
      <c r="H26" s="50"/>
      <c r="I26" s="50"/>
      <c r="J26" s="15">
        <f t="shared" si="2"/>
        <v>405</v>
      </c>
      <c r="K26" s="15"/>
      <c r="L26" s="15"/>
      <c r="M26" s="15">
        <f t="shared" si="3"/>
        <v>389</v>
      </c>
      <c r="N26" s="15">
        <f t="shared" si="4"/>
        <v>51</v>
      </c>
      <c r="O26" s="15">
        <v>51</v>
      </c>
      <c r="P26" s="15">
        <v>338</v>
      </c>
      <c r="Q26" s="15"/>
      <c r="R26" s="15"/>
      <c r="S26" s="15">
        <f t="shared" si="5"/>
        <v>389</v>
      </c>
      <c r="T26" s="15"/>
      <c r="U26" s="15"/>
      <c r="V26" s="15"/>
    </row>
    <row r="27" spans="1:22" ht="45" customHeight="1">
      <c r="A27" s="4" t="s">
        <v>94</v>
      </c>
      <c r="B27" s="3" t="s">
        <v>8</v>
      </c>
      <c r="C27" s="3" t="s">
        <v>41</v>
      </c>
      <c r="D27" s="15">
        <f t="shared" si="0"/>
        <v>34070</v>
      </c>
      <c r="E27" s="15">
        <f t="shared" si="1"/>
        <v>18673</v>
      </c>
      <c r="F27" s="50">
        <f>SUM(F28:F31)</f>
        <v>18673</v>
      </c>
      <c r="G27" s="50">
        <f>SUM(G28:G31)</f>
        <v>15380</v>
      </c>
      <c r="H27" s="50">
        <f>SUM(H28:H31)</f>
        <v>0</v>
      </c>
      <c r="I27" s="50">
        <f>SUM(I28:I31)</f>
        <v>17</v>
      </c>
      <c r="J27" s="15">
        <f t="shared" si="2"/>
        <v>34070</v>
      </c>
      <c r="K27" s="15"/>
      <c r="L27" s="15"/>
      <c r="M27" s="15">
        <f t="shared" si="3"/>
        <v>34861</v>
      </c>
      <c r="N27" s="15">
        <f t="shared" si="4"/>
        <v>10092</v>
      </c>
      <c r="O27" s="15">
        <f>SUM(O28:O31)</f>
        <v>9820</v>
      </c>
      <c r="P27" s="15">
        <f>SUM(P28:P31)</f>
        <v>23662</v>
      </c>
      <c r="Q27" s="15">
        <f>SUM(Q28:Q31)</f>
        <v>272</v>
      </c>
      <c r="R27" s="15">
        <f>SUM(R28:R31)</f>
        <v>1107</v>
      </c>
      <c r="S27" s="15">
        <f t="shared" si="5"/>
        <v>34861</v>
      </c>
      <c r="T27" s="15"/>
      <c r="U27" s="15"/>
      <c r="V27" s="15"/>
    </row>
    <row r="28" spans="1:22" ht="18.75">
      <c r="A28" s="5" t="s">
        <v>47</v>
      </c>
      <c r="B28" s="3" t="s">
        <v>8</v>
      </c>
      <c r="C28" s="3" t="s">
        <v>89</v>
      </c>
      <c r="D28" s="15">
        <f t="shared" si="0"/>
        <v>111</v>
      </c>
      <c r="E28" s="15">
        <f t="shared" si="1"/>
        <v>29</v>
      </c>
      <c r="F28" s="50">
        <v>29</v>
      </c>
      <c r="G28" s="50">
        <v>82</v>
      </c>
      <c r="H28" s="50"/>
      <c r="I28" s="50"/>
      <c r="J28" s="15">
        <f t="shared" si="2"/>
        <v>111</v>
      </c>
      <c r="K28" s="15"/>
      <c r="L28" s="15"/>
      <c r="M28" s="15">
        <f t="shared" si="3"/>
        <v>41</v>
      </c>
      <c r="N28" s="15">
        <f t="shared" si="4"/>
        <v>29</v>
      </c>
      <c r="O28" s="15">
        <v>29</v>
      </c>
      <c r="P28" s="15">
        <v>12</v>
      </c>
      <c r="Q28" s="15"/>
      <c r="R28" s="15"/>
      <c r="S28" s="15">
        <f t="shared" si="5"/>
        <v>41</v>
      </c>
      <c r="T28" s="15"/>
      <c r="U28" s="15"/>
      <c r="V28" s="15"/>
    </row>
    <row r="29" spans="1:22" ht="18.75">
      <c r="A29" s="5" t="s">
        <v>52</v>
      </c>
      <c r="B29" s="3" t="s">
        <v>8</v>
      </c>
      <c r="C29" s="3" t="s">
        <v>90</v>
      </c>
      <c r="D29" s="15">
        <f t="shared" si="0"/>
        <v>0</v>
      </c>
      <c r="E29" s="15">
        <f t="shared" si="1"/>
        <v>0</v>
      </c>
      <c r="F29" s="50"/>
      <c r="G29" s="50"/>
      <c r="H29" s="50"/>
      <c r="I29" s="50"/>
      <c r="J29" s="15">
        <f t="shared" si="2"/>
        <v>0</v>
      </c>
      <c r="K29" s="15"/>
      <c r="L29" s="15"/>
      <c r="M29" s="15">
        <f t="shared" si="3"/>
        <v>0</v>
      </c>
      <c r="N29" s="15">
        <f t="shared" si="4"/>
        <v>0</v>
      </c>
      <c r="O29" s="15"/>
      <c r="P29" s="15"/>
      <c r="Q29" s="15"/>
      <c r="R29" s="15"/>
      <c r="S29" s="15">
        <f t="shared" si="5"/>
        <v>0</v>
      </c>
      <c r="T29" s="15"/>
      <c r="U29" s="15"/>
      <c r="V29" s="15"/>
    </row>
    <row r="30" spans="1:22" ht="48" customHeight="1">
      <c r="A30" s="5" t="s">
        <v>76</v>
      </c>
      <c r="B30" s="3" t="s">
        <v>8</v>
      </c>
      <c r="C30" s="3" t="s">
        <v>91</v>
      </c>
      <c r="D30" s="15">
        <f t="shared" si="0"/>
        <v>0</v>
      </c>
      <c r="E30" s="15">
        <f t="shared" si="1"/>
        <v>0</v>
      </c>
      <c r="F30" s="50"/>
      <c r="G30" s="50"/>
      <c r="H30" s="50"/>
      <c r="I30" s="50"/>
      <c r="J30" s="15">
        <f t="shared" si="2"/>
        <v>0</v>
      </c>
      <c r="K30" s="15"/>
      <c r="L30" s="15"/>
      <c r="M30" s="15">
        <f t="shared" si="3"/>
        <v>0</v>
      </c>
      <c r="N30" s="15">
        <f t="shared" si="4"/>
        <v>0</v>
      </c>
      <c r="O30" s="15"/>
      <c r="P30" s="15"/>
      <c r="Q30" s="15"/>
      <c r="R30" s="15"/>
      <c r="S30" s="15">
        <f t="shared" si="5"/>
        <v>0</v>
      </c>
      <c r="T30" s="15"/>
      <c r="U30" s="15"/>
      <c r="V30" s="15"/>
    </row>
    <row r="31" spans="1:22" ht="42" customHeight="1">
      <c r="A31" s="5" t="s">
        <v>68</v>
      </c>
      <c r="B31" s="3" t="s">
        <v>8</v>
      </c>
      <c r="C31" s="3" t="s">
        <v>92</v>
      </c>
      <c r="D31" s="15">
        <f t="shared" si="0"/>
        <v>33959</v>
      </c>
      <c r="E31" s="15">
        <f t="shared" si="1"/>
        <v>18644</v>
      </c>
      <c r="F31" s="50">
        <v>18644</v>
      </c>
      <c r="G31" s="50">
        <v>15298</v>
      </c>
      <c r="H31" s="50">
        <v>0</v>
      </c>
      <c r="I31" s="50">
        <v>17</v>
      </c>
      <c r="J31" s="15">
        <f t="shared" si="2"/>
        <v>33959</v>
      </c>
      <c r="K31" s="15"/>
      <c r="L31" s="15"/>
      <c r="M31" s="15">
        <f t="shared" si="3"/>
        <v>34820</v>
      </c>
      <c r="N31" s="15">
        <f t="shared" si="4"/>
        <v>10063</v>
      </c>
      <c r="O31" s="15">
        <v>9791</v>
      </c>
      <c r="P31" s="15">
        <v>23650</v>
      </c>
      <c r="Q31" s="15">
        <v>272</v>
      </c>
      <c r="R31" s="15">
        <v>1107</v>
      </c>
      <c r="S31" s="15">
        <f t="shared" si="5"/>
        <v>34820</v>
      </c>
      <c r="T31" s="15"/>
      <c r="U31" s="15"/>
      <c r="V31" s="15"/>
    </row>
    <row r="32" spans="1:22" ht="18.75">
      <c r="A32" s="4" t="s">
        <v>46</v>
      </c>
      <c r="B32" s="3" t="s">
        <v>8</v>
      </c>
      <c r="C32" s="3" t="s">
        <v>84</v>
      </c>
      <c r="D32" s="15">
        <f>J32+K32+L32</f>
        <v>98029</v>
      </c>
      <c r="E32" s="15">
        <f t="shared" si="1"/>
        <v>22763</v>
      </c>
      <c r="F32" s="50">
        <f>SUM(F33:F35)</f>
        <v>22010</v>
      </c>
      <c r="G32" s="50">
        <f>SUM(G33:G35)</f>
        <v>64801</v>
      </c>
      <c r="H32" s="50">
        <f>SUM(H33:H35)</f>
        <v>751</v>
      </c>
      <c r="I32" s="50">
        <f>SUM(I33:I35)</f>
        <v>9341</v>
      </c>
      <c r="J32" s="15">
        <f t="shared" si="2"/>
        <v>96903</v>
      </c>
      <c r="K32" s="15">
        <f>SUM(K33:K35)</f>
        <v>1124</v>
      </c>
      <c r="L32" s="15">
        <f>SUM(L33:L35)</f>
        <v>2</v>
      </c>
      <c r="M32" s="15">
        <f>S32+T32+U32</f>
        <v>83023</v>
      </c>
      <c r="N32" s="15">
        <f t="shared" si="4"/>
        <v>11575</v>
      </c>
      <c r="O32" s="15">
        <f>SUM(O33:O35)</f>
        <v>11476</v>
      </c>
      <c r="P32" s="15">
        <f>SUM(P33:P35)</f>
        <v>54316</v>
      </c>
      <c r="Q32" s="15">
        <f>SUM(Q33:Q35)</f>
        <v>78</v>
      </c>
      <c r="R32" s="15">
        <f>SUM(R33:R35)</f>
        <v>16138</v>
      </c>
      <c r="S32" s="15">
        <f t="shared" si="5"/>
        <v>82008</v>
      </c>
      <c r="T32" s="15">
        <f>SUM(T33:T35)</f>
        <v>994</v>
      </c>
      <c r="U32" s="15">
        <f>SUM(U33:U35)</f>
        <v>21</v>
      </c>
      <c r="V32" s="15"/>
    </row>
    <row r="33" spans="1:22" ht="18.75">
      <c r="A33" s="18" t="s">
        <v>126</v>
      </c>
      <c r="B33" s="3" t="s">
        <v>8</v>
      </c>
      <c r="C33" s="3"/>
      <c r="D33" s="15">
        <f>J33+K33+L33</f>
        <v>25752</v>
      </c>
      <c r="E33" s="15">
        <f t="shared" si="1"/>
        <v>5635</v>
      </c>
      <c r="F33" s="50">
        <v>5608</v>
      </c>
      <c r="G33" s="50">
        <v>17274</v>
      </c>
      <c r="H33" s="50">
        <v>25</v>
      </c>
      <c r="I33" s="50">
        <v>1719</v>
      </c>
      <c r="J33" s="15">
        <f t="shared" si="2"/>
        <v>24626</v>
      </c>
      <c r="K33" s="15">
        <v>1124</v>
      </c>
      <c r="L33" s="15">
        <v>2</v>
      </c>
      <c r="M33" s="15">
        <f>S33+T33+U33</f>
        <v>19566</v>
      </c>
      <c r="N33" s="15">
        <f t="shared" si="4"/>
        <v>2089</v>
      </c>
      <c r="O33" s="15">
        <v>2012</v>
      </c>
      <c r="P33" s="15">
        <v>14583</v>
      </c>
      <c r="Q33" s="15">
        <v>57</v>
      </c>
      <c r="R33" s="15">
        <v>2359</v>
      </c>
      <c r="S33" s="15">
        <f t="shared" si="5"/>
        <v>19011</v>
      </c>
      <c r="T33" s="15">
        <v>535</v>
      </c>
      <c r="U33" s="15">
        <v>20</v>
      </c>
      <c r="V33" s="15"/>
    </row>
    <row r="34" spans="1:22" ht="29.25" customHeight="1">
      <c r="A34" s="18" t="s">
        <v>127</v>
      </c>
      <c r="B34" s="3" t="s">
        <v>8</v>
      </c>
      <c r="C34" s="3"/>
      <c r="D34" s="15">
        <f t="shared" si="0"/>
        <v>0</v>
      </c>
      <c r="E34" s="15">
        <f t="shared" si="1"/>
        <v>0</v>
      </c>
      <c r="F34" s="50"/>
      <c r="G34" s="50"/>
      <c r="H34" s="50"/>
      <c r="I34" s="50"/>
      <c r="J34" s="15">
        <f t="shared" si="2"/>
        <v>0</v>
      </c>
      <c r="K34" s="15"/>
      <c r="L34" s="15"/>
      <c r="M34" s="15">
        <f>S34+U34</f>
        <v>0</v>
      </c>
      <c r="N34" s="15">
        <f t="shared" si="4"/>
        <v>0</v>
      </c>
      <c r="O34" s="15"/>
      <c r="P34" s="15"/>
      <c r="Q34" s="15"/>
      <c r="R34" s="15"/>
      <c r="S34" s="15">
        <f t="shared" si="5"/>
        <v>0</v>
      </c>
      <c r="T34" s="15"/>
      <c r="U34" s="15"/>
      <c r="V34" s="15"/>
    </row>
    <row r="35" spans="1:22" ht="27.75" customHeight="1">
      <c r="A35" s="18" t="s">
        <v>128</v>
      </c>
      <c r="B35" s="3" t="s">
        <v>8</v>
      </c>
      <c r="C35" s="3"/>
      <c r="D35" s="15">
        <f>J35+L35+K35</f>
        <v>72277</v>
      </c>
      <c r="E35" s="15">
        <f t="shared" si="1"/>
        <v>17128</v>
      </c>
      <c r="F35" s="50">
        <v>16402</v>
      </c>
      <c r="G35" s="50">
        <v>47527</v>
      </c>
      <c r="H35" s="50">
        <v>726</v>
      </c>
      <c r="I35" s="50">
        <v>7622</v>
      </c>
      <c r="J35" s="15">
        <f t="shared" si="2"/>
        <v>72277</v>
      </c>
      <c r="K35" s="15"/>
      <c r="L35" s="15">
        <v>0</v>
      </c>
      <c r="M35" s="15">
        <f>S35+U35+T35</f>
        <v>63457</v>
      </c>
      <c r="N35" s="15">
        <f t="shared" si="4"/>
        <v>9486</v>
      </c>
      <c r="O35" s="15">
        <v>9464</v>
      </c>
      <c r="P35" s="15">
        <v>39733</v>
      </c>
      <c r="Q35" s="15">
        <v>21</v>
      </c>
      <c r="R35" s="15">
        <v>13779</v>
      </c>
      <c r="S35" s="15">
        <f t="shared" si="5"/>
        <v>62997</v>
      </c>
      <c r="T35" s="15">
        <v>459</v>
      </c>
      <c r="U35" s="15">
        <v>1</v>
      </c>
      <c r="V35" s="15"/>
    </row>
    <row r="36" spans="1:22" s="47" customFormat="1" ht="69.75" customHeight="1">
      <c r="A36" s="54" t="s">
        <v>121</v>
      </c>
      <c r="B36" s="55" t="s">
        <v>74</v>
      </c>
      <c r="C36" s="55" t="s">
        <v>45</v>
      </c>
      <c r="D36" s="50">
        <f>SUM(D37:D39)</f>
        <v>168</v>
      </c>
      <c r="E36" s="50">
        <f t="shared" si="1"/>
        <v>27</v>
      </c>
      <c r="F36" s="50">
        <v>24</v>
      </c>
      <c r="G36" s="50">
        <v>100</v>
      </c>
      <c r="H36" s="50">
        <f>SUM(H37:H39)</f>
        <v>3</v>
      </c>
      <c r="I36" s="50">
        <v>17</v>
      </c>
      <c r="J36" s="50">
        <f>SUM(J37:J39)</f>
        <v>168</v>
      </c>
      <c r="K36" s="50"/>
      <c r="L36" s="50"/>
      <c r="M36" s="50">
        <f>S36+U36</f>
        <v>141</v>
      </c>
      <c r="N36" s="50">
        <f t="shared" si="4"/>
        <v>24</v>
      </c>
      <c r="O36" s="50">
        <v>24</v>
      </c>
      <c r="P36" s="50">
        <v>100</v>
      </c>
      <c r="Q36" s="50"/>
      <c r="R36" s="50">
        <v>17</v>
      </c>
      <c r="S36" s="50">
        <f t="shared" si="5"/>
        <v>141</v>
      </c>
      <c r="T36" s="50"/>
      <c r="U36" s="50"/>
      <c r="V36" s="50"/>
    </row>
    <row r="37" spans="1:22" s="47" customFormat="1" ht="18.75">
      <c r="A37" s="56" t="s">
        <v>126</v>
      </c>
      <c r="B37" s="55" t="s">
        <v>74</v>
      </c>
      <c r="C37" s="55"/>
      <c r="D37" s="50">
        <f>J37+L37</f>
        <v>35</v>
      </c>
      <c r="E37" s="50">
        <f t="shared" si="1"/>
        <v>8</v>
      </c>
      <c r="F37" s="50">
        <v>8</v>
      </c>
      <c r="G37" s="50">
        <v>25</v>
      </c>
      <c r="H37" s="50"/>
      <c r="I37" s="50">
        <v>2</v>
      </c>
      <c r="J37" s="50">
        <f t="shared" si="2"/>
        <v>35</v>
      </c>
      <c r="K37" s="50">
        <v>2</v>
      </c>
      <c r="L37" s="50"/>
      <c r="M37" s="50">
        <f>S37+U37</f>
        <v>46</v>
      </c>
      <c r="N37" s="50">
        <f t="shared" si="4"/>
        <v>5</v>
      </c>
      <c r="O37" s="50">
        <v>5</v>
      </c>
      <c r="P37" s="50">
        <v>25</v>
      </c>
      <c r="Q37" s="50"/>
      <c r="R37" s="50">
        <v>16</v>
      </c>
      <c r="S37" s="50">
        <f t="shared" si="5"/>
        <v>46</v>
      </c>
      <c r="T37" s="50"/>
      <c r="U37" s="50"/>
      <c r="V37" s="50"/>
    </row>
    <row r="38" spans="1:22" s="47" customFormat="1" ht="32.25" customHeight="1">
      <c r="A38" s="56" t="s">
        <v>127</v>
      </c>
      <c r="B38" s="55" t="s">
        <v>74</v>
      </c>
      <c r="C38" s="55"/>
      <c r="D38" s="50">
        <f t="shared" si="0"/>
        <v>0</v>
      </c>
      <c r="E38" s="50">
        <f t="shared" si="1"/>
        <v>0</v>
      </c>
      <c r="F38" s="50"/>
      <c r="G38" s="50"/>
      <c r="H38" s="50"/>
      <c r="I38" s="50"/>
      <c r="J38" s="50">
        <f t="shared" si="2"/>
        <v>0</v>
      </c>
      <c r="K38" s="50"/>
      <c r="L38" s="50"/>
      <c r="M38" s="50">
        <f>S38+U38</f>
        <v>0</v>
      </c>
      <c r="N38" s="50">
        <f t="shared" si="4"/>
        <v>0</v>
      </c>
      <c r="O38" s="50"/>
      <c r="P38" s="50"/>
      <c r="Q38" s="50"/>
      <c r="R38" s="50"/>
      <c r="S38" s="50">
        <f t="shared" si="5"/>
        <v>0</v>
      </c>
      <c r="T38" s="50"/>
      <c r="U38" s="50"/>
      <c r="V38" s="50"/>
    </row>
    <row r="39" spans="1:22" s="47" customFormat="1" ht="33.75" customHeight="1">
      <c r="A39" s="56" t="s">
        <v>128</v>
      </c>
      <c r="B39" s="55" t="s">
        <v>74</v>
      </c>
      <c r="C39" s="55"/>
      <c r="D39" s="50">
        <f t="shared" si="0"/>
        <v>133</v>
      </c>
      <c r="E39" s="50">
        <f t="shared" si="1"/>
        <v>33</v>
      </c>
      <c r="F39" s="50">
        <v>30</v>
      </c>
      <c r="G39" s="50">
        <v>87</v>
      </c>
      <c r="H39" s="50">
        <v>3</v>
      </c>
      <c r="I39" s="50">
        <v>13</v>
      </c>
      <c r="J39" s="50">
        <f t="shared" si="2"/>
        <v>133</v>
      </c>
      <c r="K39" s="50"/>
      <c r="L39" s="50"/>
      <c r="M39" s="50">
        <f>S39+U39</f>
        <v>95</v>
      </c>
      <c r="N39" s="50">
        <f t="shared" si="4"/>
        <v>19</v>
      </c>
      <c r="O39" s="50">
        <v>19</v>
      </c>
      <c r="P39" s="50">
        <v>75</v>
      </c>
      <c r="Q39" s="50"/>
      <c r="R39" s="50">
        <v>1</v>
      </c>
      <c r="S39" s="50">
        <f t="shared" si="5"/>
        <v>95</v>
      </c>
      <c r="T39" s="50"/>
      <c r="U39" s="50"/>
      <c r="V39" s="50"/>
    </row>
    <row r="40" spans="1:22" ht="112.5">
      <c r="A40" s="4" t="s">
        <v>54</v>
      </c>
      <c r="B40" s="3" t="s">
        <v>8</v>
      </c>
      <c r="C40" s="3" t="s">
        <v>42</v>
      </c>
      <c r="D40" s="15">
        <f>J40+K40+L40</f>
        <v>28970</v>
      </c>
      <c r="E40" s="15">
        <f t="shared" si="1"/>
        <v>6696</v>
      </c>
      <c r="F40" s="50">
        <v>6477</v>
      </c>
      <c r="G40" s="50">
        <v>19175</v>
      </c>
      <c r="H40" s="50">
        <v>218</v>
      </c>
      <c r="I40" s="50">
        <v>2774</v>
      </c>
      <c r="J40" s="15">
        <f t="shared" si="2"/>
        <v>28644</v>
      </c>
      <c r="K40" s="15">
        <v>325</v>
      </c>
      <c r="L40" s="15">
        <v>1</v>
      </c>
      <c r="M40" s="15">
        <f>S40+T40+U40</f>
        <v>25299</v>
      </c>
      <c r="N40" s="15">
        <f t="shared" si="4"/>
        <v>3597</v>
      </c>
      <c r="O40" s="15">
        <v>3575</v>
      </c>
      <c r="P40" s="15">
        <v>16435</v>
      </c>
      <c r="Q40" s="15">
        <v>16</v>
      </c>
      <c r="R40" s="15">
        <v>4983</v>
      </c>
      <c r="S40" s="15">
        <f t="shared" si="5"/>
        <v>25009</v>
      </c>
      <c r="T40" s="15">
        <v>284</v>
      </c>
      <c r="U40" s="15">
        <v>6</v>
      </c>
      <c r="V40" s="15"/>
    </row>
    <row r="41" spans="1:22" ht="18.75">
      <c r="A41" s="4" t="s">
        <v>55</v>
      </c>
      <c r="B41" s="3" t="s">
        <v>8</v>
      </c>
      <c r="C41" s="3" t="s">
        <v>43</v>
      </c>
      <c r="D41" s="15">
        <f t="shared" si="0"/>
        <v>23369</v>
      </c>
      <c r="E41" s="15">
        <f t="shared" si="1"/>
        <v>5083</v>
      </c>
      <c r="F41" s="50">
        <v>5083</v>
      </c>
      <c r="G41" s="50">
        <v>18286</v>
      </c>
      <c r="H41" s="50"/>
      <c r="I41" s="50"/>
      <c r="J41" s="15">
        <f t="shared" si="2"/>
        <v>23369</v>
      </c>
      <c r="K41" s="15">
        <v>54784</v>
      </c>
      <c r="L41" s="15"/>
      <c r="M41" s="15">
        <f aca="true" t="shared" si="6" ref="M41:M46">S41+U41</f>
        <v>20882</v>
      </c>
      <c r="N41" s="15">
        <f t="shared" si="4"/>
        <v>4591</v>
      </c>
      <c r="O41" s="15">
        <v>4591</v>
      </c>
      <c r="P41" s="15">
        <v>16291</v>
      </c>
      <c r="Q41" s="15"/>
      <c r="R41" s="15"/>
      <c r="S41" s="15">
        <f t="shared" si="5"/>
        <v>20882</v>
      </c>
      <c r="T41" s="15"/>
      <c r="U41" s="15"/>
      <c r="V41" s="15"/>
    </row>
    <row r="42" spans="1:22" ht="40.5" customHeight="1">
      <c r="A42" s="4" t="s">
        <v>95</v>
      </c>
      <c r="B42" s="3" t="s">
        <v>8</v>
      </c>
      <c r="C42" s="3" t="s">
        <v>64</v>
      </c>
      <c r="D42" s="15">
        <f t="shared" si="0"/>
        <v>0</v>
      </c>
      <c r="E42" s="15">
        <f t="shared" si="1"/>
        <v>0</v>
      </c>
      <c r="F42" s="50"/>
      <c r="G42" s="50"/>
      <c r="H42" s="50"/>
      <c r="I42" s="50"/>
      <c r="J42" s="15">
        <f t="shared" si="2"/>
        <v>0</v>
      </c>
      <c r="K42" s="15"/>
      <c r="L42" s="15"/>
      <c r="M42" s="15">
        <f t="shared" si="6"/>
        <v>0</v>
      </c>
      <c r="N42" s="15">
        <f t="shared" si="4"/>
        <v>0</v>
      </c>
      <c r="O42" s="15"/>
      <c r="P42" s="15"/>
      <c r="Q42" s="15"/>
      <c r="R42" s="15"/>
      <c r="S42" s="15">
        <f t="shared" si="5"/>
        <v>0</v>
      </c>
      <c r="T42" s="15"/>
      <c r="U42" s="15"/>
      <c r="V42" s="15"/>
    </row>
    <row r="43" spans="1:22" ht="18.75">
      <c r="A43" s="6" t="s">
        <v>57</v>
      </c>
      <c r="B43" s="3" t="s">
        <v>8</v>
      </c>
      <c r="C43" s="30">
        <v>161</v>
      </c>
      <c r="D43" s="15">
        <f t="shared" si="0"/>
        <v>0</v>
      </c>
      <c r="E43" s="15">
        <f t="shared" si="1"/>
        <v>0</v>
      </c>
      <c r="F43" s="50"/>
      <c r="G43" s="50"/>
      <c r="H43" s="50"/>
      <c r="I43" s="50"/>
      <c r="J43" s="15">
        <f t="shared" si="2"/>
        <v>0</v>
      </c>
      <c r="K43" s="15"/>
      <c r="L43" s="15"/>
      <c r="M43" s="15">
        <f t="shared" si="6"/>
        <v>0</v>
      </c>
      <c r="N43" s="15">
        <f t="shared" si="4"/>
        <v>0</v>
      </c>
      <c r="O43" s="15"/>
      <c r="P43" s="15"/>
      <c r="Q43" s="15"/>
      <c r="R43" s="15"/>
      <c r="S43" s="15">
        <f t="shared" si="5"/>
        <v>0</v>
      </c>
      <c r="T43" s="15"/>
      <c r="U43" s="15"/>
      <c r="V43" s="15"/>
    </row>
    <row r="44" spans="1:22" ht="18.75">
      <c r="A44" s="6" t="s">
        <v>58</v>
      </c>
      <c r="B44" s="3" t="s">
        <v>8</v>
      </c>
      <c r="C44" s="30">
        <v>162</v>
      </c>
      <c r="D44" s="15">
        <f t="shared" si="0"/>
        <v>0</v>
      </c>
      <c r="E44" s="15">
        <f t="shared" si="1"/>
        <v>0</v>
      </c>
      <c r="F44" s="50"/>
      <c r="G44" s="50"/>
      <c r="H44" s="50"/>
      <c r="I44" s="50"/>
      <c r="J44" s="15">
        <f t="shared" si="2"/>
        <v>0</v>
      </c>
      <c r="K44" s="15"/>
      <c r="L44" s="15"/>
      <c r="M44" s="15">
        <f t="shared" si="6"/>
        <v>0</v>
      </c>
      <c r="N44" s="15">
        <f t="shared" si="4"/>
        <v>0</v>
      </c>
      <c r="O44" s="15"/>
      <c r="P44" s="15"/>
      <c r="Q44" s="15"/>
      <c r="R44" s="15"/>
      <c r="S44" s="15">
        <f t="shared" si="5"/>
        <v>0</v>
      </c>
      <c r="T44" s="15"/>
      <c r="U44" s="15"/>
      <c r="V44" s="15"/>
    </row>
    <row r="45" spans="1:22" ht="37.5">
      <c r="A45" s="4" t="s">
        <v>75</v>
      </c>
      <c r="B45" s="3" t="s">
        <v>8</v>
      </c>
      <c r="C45" s="3" t="s">
        <v>65</v>
      </c>
      <c r="D45" s="15">
        <f t="shared" si="0"/>
        <v>12699</v>
      </c>
      <c r="E45" s="15">
        <f t="shared" si="1"/>
        <v>1127</v>
      </c>
      <c r="F45" s="50">
        <v>1127</v>
      </c>
      <c r="G45" s="50">
        <v>9936</v>
      </c>
      <c r="H45" s="50"/>
      <c r="I45" s="50">
        <v>1636</v>
      </c>
      <c r="J45" s="15">
        <f t="shared" si="2"/>
        <v>12699</v>
      </c>
      <c r="K45" s="15">
        <v>584</v>
      </c>
      <c r="L45" s="15"/>
      <c r="M45" s="15">
        <f t="shared" si="6"/>
        <v>3111</v>
      </c>
      <c r="N45" s="15">
        <f t="shared" si="4"/>
        <v>724</v>
      </c>
      <c r="O45" s="15">
        <v>724</v>
      </c>
      <c r="P45" s="15">
        <v>2387</v>
      </c>
      <c r="Q45" s="15"/>
      <c r="R45" s="15"/>
      <c r="S45" s="15">
        <f t="shared" si="5"/>
        <v>3111</v>
      </c>
      <c r="T45" s="15"/>
      <c r="U45" s="15"/>
      <c r="V45" s="15"/>
    </row>
    <row r="46" spans="1:22" ht="56.25">
      <c r="A46" s="4" t="s">
        <v>59</v>
      </c>
      <c r="B46" s="3" t="s">
        <v>8</v>
      </c>
      <c r="C46" s="3" t="s">
        <v>66</v>
      </c>
      <c r="D46" s="15">
        <f t="shared" si="0"/>
        <v>1045</v>
      </c>
      <c r="E46" s="15">
        <f t="shared" si="1"/>
        <v>0</v>
      </c>
      <c r="F46" s="50"/>
      <c r="G46" s="50">
        <v>1045</v>
      </c>
      <c r="H46" s="50"/>
      <c r="I46" s="50"/>
      <c r="J46" s="15">
        <f t="shared" si="2"/>
        <v>1045</v>
      </c>
      <c r="K46" s="15"/>
      <c r="L46" s="15"/>
      <c r="M46" s="15">
        <f t="shared" si="6"/>
        <v>1872</v>
      </c>
      <c r="N46" s="15">
        <f t="shared" si="4"/>
        <v>0</v>
      </c>
      <c r="O46" s="15"/>
      <c r="P46" s="15">
        <v>1872</v>
      </c>
      <c r="Q46" s="15"/>
      <c r="R46" s="15"/>
      <c r="S46" s="15">
        <f t="shared" si="5"/>
        <v>1872</v>
      </c>
      <c r="T46" s="15"/>
      <c r="U46" s="15"/>
      <c r="V46" s="15"/>
    </row>
    <row r="47" spans="1:22" ht="18.75">
      <c r="A47" s="4" t="s">
        <v>37</v>
      </c>
      <c r="B47" s="3" t="s">
        <v>8</v>
      </c>
      <c r="C47" s="3" t="s">
        <v>67</v>
      </c>
      <c r="D47" s="15">
        <f>J47+K47+L47</f>
        <v>10202</v>
      </c>
      <c r="E47" s="15">
        <f t="shared" si="1"/>
        <v>2720</v>
      </c>
      <c r="F47" s="50">
        <v>2586</v>
      </c>
      <c r="G47" s="50">
        <v>5656</v>
      </c>
      <c r="H47" s="50">
        <v>134</v>
      </c>
      <c r="I47" s="50">
        <v>1316</v>
      </c>
      <c r="J47" s="15">
        <f t="shared" si="2"/>
        <v>9692</v>
      </c>
      <c r="K47" s="15">
        <v>510</v>
      </c>
      <c r="L47" s="15"/>
      <c r="M47" s="15">
        <f>S47+T47+U47</f>
        <v>19811</v>
      </c>
      <c r="N47" s="15">
        <f t="shared" si="4"/>
        <v>5062</v>
      </c>
      <c r="O47" s="15">
        <v>5036</v>
      </c>
      <c r="P47" s="15">
        <v>11210</v>
      </c>
      <c r="Q47" s="15">
        <v>9</v>
      </c>
      <c r="R47" s="15">
        <v>3076</v>
      </c>
      <c r="S47" s="15">
        <f t="shared" si="5"/>
        <v>19331</v>
      </c>
      <c r="T47" s="15">
        <v>463</v>
      </c>
      <c r="U47" s="15">
        <v>17</v>
      </c>
      <c r="V47" s="15"/>
    </row>
    <row r="48" spans="1:22" ht="56.25">
      <c r="A48" s="2" t="s">
        <v>125</v>
      </c>
      <c r="B48" s="3" t="s">
        <v>8</v>
      </c>
      <c r="C48" s="3" t="s">
        <v>69</v>
      </c>
      <c r="D48" s="15">
        <f t="shared" si="0"/>
        <v>0</v>
      </c>
      <c r="E48" s="15">
        <f t="shared" si="1"/>
        <v>0</v>
      </c>
      <c r="F48" s="50"/>
      <c r="G48" s="50"/>
      <c r="H48" s="50"/>
      <c r="I48" s="50"/>
      <c r="J48" s="15">
        <f t="shared" si="2"/>
        <v>0</v>
      </c>
      <c r="K48" s="15"/>
      <c r="L48" s="15"/>
      <c r="M48" s="15">
        <f aca="true" t="shared" si="7" ref="M48:M53">S48+U48</f>
        <v>0</v>
      </c>
      <c r="N48" s="15">
        <f t="shared" si="4"/>
        <v>0</v>
      </c>
      <c r="O48" s="15"/>
      <c r="P48" s="15"/>
      <c r="Q48" s="15"/>
      <c r="R48" s="15"/>
      <c r="S48" s="15">
        <f t="shared" si="5"/>
        <v>0</v>
      </c>
      <c r="T48" s="15"/>
      <c r="U48" s="15"/>
      <c r="V48" s="15"/>
    </row>
    <row r="49" spans="1:22" ht="18.75">
      <c r="A49" s="4" t="s">
        <v>77</v>
      </c>
      <c r="B49" s="3"/>
      <c r="C49" s="3" t="s">
        <v>70</v>
      </c>
      <c r="D49" s="15">
        <f t="shared" si="0"/>
        <v>0</v>
      </c>
      <c r="E49" s="15">
        <f t="shared" si="1"/>
        <v>0</v>
      </c>
      <c r="F49" s="50"/>
      <c r="G49" s="50"/>
      <c r="H49" s="50"/>
      <c r="I49" s="50"/>
      <c r="J49" s="15">
        <f t="shared" si="2"/>
        <v>0</v>
      </c>
      <c r="K49" s="15"/>
      <c r="L49" s="15"/>
      <c r="M49" s="15">
        <f t="shared" si="7"/>
        <v>0</v>
      </c>
      <c r="N49" s="15">
        <f t="shared" si="4"/>
        <v>0</v>
      </c>
      <c r="O49" s="15"/>
      <c r="P49" s="15"/>
      <c r="Q49" s="15"/>
      <c r="R49" s="15"/>
      <c r="S49" s="15">
        <f t="shared" si="5"/>
        <v>0</v>
      </c>
      <c r="T49" s="15"/>
      <c r="U49" s="15"/>
      <c r="V49" s="15"/>
    </row>
    <row r="50" spans="1:22" ht="18.75">
      <c r="A50" s="4" t="s">
        <v>60</v>
      </c>
      <c r="B50" s="3" t="s">
        <v>8</v>
      </c>
      <c r="C50" s="3" t="s">
        <v>71</v>
      </c>
      <c r="D50" s="15">
        <f t="shared" si="0"/>
        <v>0</v>
      </c>
      <c r="E50" s="15">
        <f t="shared" si="1"/>
        <v>0</v>
      </c>
      <c r="F50" s="50"/>
      <c r="G50" s="50"/>
      <c r="H50" s="50"/>
      <c r="I50" s="50"/>
      <c r="J50" s="15">
        <f t="shared" si="2"/>
        <v>0</v>
      </c>
      <c r="K50" s="15"/>
      <c r="L50" s="15"/>
      <c r="M50" s="15">
        <f t="shared" si="7"/>
        <v>0</v>
      </c>
      <c r="N50" s="15">
        <f t="shared" si="4"/>
        <v>0</v>
      </c>
      <c r="O50" s="15"/>
      <c r="P50" s="15"/>
      <c r="Q50" s="15"/>
      <c r="R50" s="15"/>
      <c r="S50" s="15">
        <f t="shared" si="5"/>
        <v>0</v>
      </c>
      <c r="T50" s="15"/>
      <c r="U50" s="15"/>
      <c r="V50" s="15"/>
    </row>
    <row r="51" spans="1:22" ht="18.75">
      <c r="A51" s="4" t="s">
        <v>61</v>
      </c>
      <c r="B51" s="3" t="s">
        <v>8</v>
      </c>
      <c r="C51" s="3" t="s">
        <v>72</v>
      </c>
      <c r="D51" s="15">
        <f t="shared" si="0"/>
        <v>0</v>
      </c>
      <c r="E51" s="15">
        <f t="shared" si="1"/>
        <v>0</v>
      </c>
      <c r="F51" s="50"/>
      <c r="G51" s="50"/>
      <c r="H51" s="50"/>
      <c r="I51" s="50"/>
      <c r="J51" s="15">
        <f t="shared" si="2"/>
        <v>0</v>
      </c>
      <c r="K51" s="15"/>
      <c r="L51" s="15"/>
      <c r="M51" s="15">
        <f t="shared" si="7"/>
        <v>0</v>
      </c>
      <c r="N51" s="15">
        <f t="shared" si="4"/>
        <v>0</v>
      </c>
      <c r="O51" s="15"/>
      <c r="P51" s="15"/>
      <c r="Q51" s="15"/>
      <c r="R51" s="15"/>
      <c r="S51" s="15">
        <f t="shared" si="5"/>
        <v>0</v>
      </c>
      <c r="T51" s="15"/>
      <c r="U51" s="15"/>
      <c r="V51" s="15"/>
    </row>
    <row r="52" spans="1:22" ht="18.75">
      <c r="A52" s="4" t="s">
        <v>53</v>
      </c>
      <c r="B52" s="3" t="s">
        <v>8</v>
      </c>
      <c r="C52" s="3" t="s">
        <v>73</v>
      </c>
      <c r="D52" s="15">
        <f t="shared" si="0"/>
        <v>0</v>
      </c>
      <c r="E52" s="15">
        <f t="shared" si="1"/>
        <v>0</v>
      </c>
      <c r="F52" s="50"/>
      <c r="G52" s="50"/>
      <c r="H52" s="50"/>
      <c r="I52" s="50"/>
      <c r="J52" s="15">
        <f t="shared" si="2"/>
        <v>0</v>
      </c>
      <c r="K52" s="15"/>
      <c r="L52" s="15"/>
      <c r="M52" s="15">
        <f t="shared" si="7"/>
        <v>0</v>
      </c>
      <c r="N52" s="15">
        <f t="shared" si="4"/>
        <v>0</v>
      </c>
      <c r="O52" s="15"/>
      <c r="P52" s="15"/>
      <c r="Q52" s="15"/>
      <c r="R52" s="15"/>
      <c r="S52" s="15">
        <f t="shared" si="5"/>
        <v>0</v>
      </c>
      <c r="T52" s="15"/>
      <c r="U52" s="15"/>
      <c r="V52" s="15"/>
    </row>
    <row r="53" spans="1:22" ht="18.75">
      <c r="A53" s="4" t="s">
        <v>62</v>
      </c>
      <c r="B53" s="3" t="s">
        <v>8</v>
      </c>
      <c r="C53" s="3" t="s">
        <v>124</v>
      </c>
      <c r="D53" s="15">
        <f t="shared" si="0"/>
        <v>0</v>
      </c>
      <c r="E53" s="15">
        <f t="shared" si="1"/>
        <v>0</v>
      </c>
      <c r="F53" s="50"/>
      <c r="G53" s="50"/>
      <c r="H53" s="50"/>
      <c r="I53" s="50"/>
      <c r="J53" s="15">
        <f t="shared" si="2"/>
        <v>0</v>
      </c>
      <c r="K53" s="15"/>
      <c r="L53" s="15"/>
      <c r="M53" s="15">
        <f t="shared" si="7"/>
        <v>0</v>
      </c>
      <c r="N53" s="15">
        <f t="shared" si="4"/>
        <v>0</v>
      </c>
      <c r="O53" s="15"/>
      <c r="P53" s="15"/>
      <c r="Q53" s="15"/>
      <c r="R53" s="15"/>
      <c r="S53" s="15">
        <f t="shared" si="5"/>
        <v>0</v>
      </c>
      <c r="T53" s="15"/>
      <c r="U53" s="15"/>
      <c r="V53" s="15"/>
    </row>
    <row r="54" spans="1:22" ht="18.75">
      <c r="A54" s="2" t="s">
        <v>63</v>
      </c>
      <c r="B54" s="3" t="s">
        <v>8</v>
      </c>
      <c r="C54" s="3" t="s">
        <v>85</v>
      </c>
      <c r="D54" s="15">
        <f>SUM(J54:L54)</f>
        <v>1997</v>
      </c>
      <c r="E54" s="15">
        <f>F54+H54+L54</f>
        <v>99</v>
      </c>
      <c r="F54" s="50">
        <v>99</v>
      </c>
      <c r="G54" s="50">
        <v>1898</v>
      </c>
      <c r="H54" s="50"/>
      <c r="I54" s="50"/>
      <c r="J54" s="15">
        <f t="shared" si="2"/>
        <v>1997</v>
      </c>
      <c r="K54" s="15"/>
      <c r="L54" s="15"/>
      <c r="M54" s="15">
        <f>SUM(S54:U54)</f>
        <v>1725</v>
      </c>
      <c r="N54" s="15">
        <f t="shared" si="4"/>
        <v>81</v>
      </c>
      <c r="O54" s="15"/>
      <c r="P54" s="15">
        <v>1635</v>
      </c>
      <c r="Q54" s="15">
        <v>46</v>
      </c>
      <c r="R54" s="15">
        <v>5</v>
      </c>
      <c r="S54" s="15">
        <f t="shared" si="5"/>
        <v>1686</v>
      </c>
      <c r="T54" s="15">
        <v>4</v>
      </c>
      <c r="U54" s="15">
        <v>35</v>
      </c>
      <c r="V54" s="15"/>
    </row>
    <row r="55" spans="1:22" ht="18.75">
      <c r="A55" s="31" t="s">
        <v>117</v>
      </c>
      <c r="B55" s="32"/>
      <c r="C55" s="32"/>
      <c r="D55" s="32"/>
      <c r="E55" s="15">
        <f aca="true" t="shared" si="8" ref="E55:E63">G55+I55</f>
        <v>0</v>
      </c>
      <c r="F55" s="51"/>
      <c r="G55" s="51"/>
      <c r="H55" s="51"/>
      <c r="I55" s="5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8.75">
      <c r="A56" s="33" t="s">
        <v>118</v>
      </c>
      <c r="B56" s="7" t="s">
        <v>8</v>
      </c>
      <c r="C56" s="3" t="s">
        <v>86</v>
      </c>
      <c r="D56" s="15"/>
      <c r="E56" s="15">
        <f t="shared" si="8"/>
        <v>0</v>
      </c>
      <c r="F56" s="50"/>
      <c r="G56" s="50"/>
      <c r="H56" s="50"/>
      <c r="I56" s="50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8.75">
      <c r="A57" s="33" t="s">
        <v>119</v>
      </c>
      <c r="B57" s="7" t="s">
        <v>8</v>
      </c>
      <c r="C57" s="3" t="s">
        <v>87</v>
      </c>
      <c r="D57" s="15"/>
      <c r="E57" s="15">
        <f t="shared" si="8"/>
        <v>0</v>
      </c>
      <c r="F57" s="50"/>
      <c r="G57" s="50"/>
      <c r="H57" s="50"/>
      <c r="I57" s="50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75">
      <c r="A58" s="33" t="s">
        <v>134</v>
      </c>
      <c r="B58" s="7" t="s">
        <v>8</v>
      </c>
      <c r="C58" s="30">
        <v>600</v>
      </c>
      <c r="D58" s="15"/>
      <c r="E58" s="15">
        <f t="shared" si="8"/>
        <v>0</v>
      </c>
      <c r="F58" s="50"/>
      <c r="G58" s="50"/>
      <c r="H58" s="50"/>
      <c r="I58" s="50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37.5">
      <c r="A59" s="37" t="s">
        <v>139</v>
      </c>
      <c r="B59" s="7" t="s">
        <v>8</v>
      </c>
      <c r="C59" s="30">
        <v>700</v>
      </c>
      <c r="D59" s="15">
        <f>SUM(D60:D62)</f>
        <v>34231</v>
      </c>
      <c r="E59" s="15">
        <f>F59+H59+L59</f>
        <v>18916</v>
      </c>
      <c r="F59" s="50">
        <f aca="true" t="shared" si="9" ref="F59:L59">SUM(F60:F62)</f>
        <v>18644</v>
      </c>
      <c r="G59" s="50">
        <f t="shared" si="9"/>
        <v>15298</v>
      </c>
      <c r="H59" s="50">
        <f t="shared" si="9"/>
        <v>272</v>
      </c>
      <c r="I59" s="50">
        <f t="shared" si="9"/>
        <v>17</v>
      </c>
      <c r="J59" s="15">
        <f t="shared" si="9"/>
        <v>34231</v>
      </c>
      <c r="K59" s="15"/>
      <c r="L59" s="15">
        <f t="shared" si="9"/>
        <v>0</v>
      </c>
      <c r="M59" s="15">
        <f>SUM(M60:M62)</f>
        <v>34480</v>
      </c>
      <c r="N59" s="15">
        <f aca="true" t="shared" si="10" ref="N59:S59">SUM(N60:N62)</f>
        <v>11113</v>
      </c>
      <c r="O59" s="15">
        <f t="shared" si="10"/>
        <v>11113</v>
      </c>
      <c r="P59" s="15">
        <f t="shared" si="10"/>
        <v>23367</v>
      </c>
      <c r="Q59" s="15">
        <f t="shared" si="10"/>
        <v>0</v>
      </c>
      <c r="R59" s="15">
        <f t="shared" si="10"/>
        <v>0</v>
      </c>
      <c r="S59" s="15">
        <f t="shared" si="10"/>
        <v>34480</v>
      </c>
      <c r="T59" s="15">
        <f>SUM(T60:T63)</f>
        <v>0</v>
      </c>
      <c r="U59" s="15"/>
      <c r="V59" s="15"/>
    </row>
    <row r="60" spans="1:22" ht="18.75">
      <c r="A60" s="16" t="s">
        <v>135</v>
      </c>
      <c r="B60" s="7" t="s">
        <v>8</v>
      </c>
      <c r="C60" s="35"/>
      <c r="D60" s="15"/>
      <c r="E60" s="15">
        <f t="shared" si="8"/>
        <v>0</v>
      </c>
      <c r="F60" s="50"/>
      <c r="G60" s="50"/>
      <c r="H60" s="50"/>
      <c r="I60" s="50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37.5">
      <c r="A61" s="34" t="s">
        <v>136</v>
      </c>
      <c r="B61" s="7" t="s">
        <v>8</v>
      </c>
      <c r="C61" s="35"/>
      <c r="D61" s="15"/>
      <c r="E61" s="15">
        <f t="shared" si="8"/>
        <v>0</v>
      </c>
      <c r="F61" s="50"/>
      <c r="G61" s="50"/>
      <c r="H61" s="50"/>
      <c r="I61" s="50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7.5">
      <c r="A62" s="16" t="s">
        <v>140</v>
      </c>
      <c r="B62" s="7" t="s">
        <v>8</v>
      </c>
      <c r="C62" s="35"/>
      <c r="D62" s="15">
        <f>J62+L62</f>
        <v>34231</v>
      </c>
      <c r="E62" s="15">
        <f>F62+H62+L62</f>
        <v>18916</v>
      </c>
      <c r="F62" s="50">
        <v>18644</v>
      </c>
      <c r="G62" s="50">
        <v>15298</v>
      </c>
      <c r="H62" s="50">
        <v>272</v>
      </c>
      <c r="I62" s="50">
        <v>17</v>
      </c>
      <c r="J62" s="15">
        <f>SUM(F62:I62)</f>
        <v>34231</v>
      </c>
      <c r="K62" s="15"/>
      <c r="L62" s="15"/>
      <c r="M62" s="15">
        <f>S62+T62</f>
        <v>34480</v>
      </c>
      <c r="N62" s="15">
        <f>O62+Q62</f>
        <v>11113</v>
      </c>
      <c r="O62" s="15">
        <v>11113</v>
      </c>
      <c r="P62" s="15">
        <v>23367</v>
      </c>
      <c r="Q62" s="15"/>
      <c r="R62" s="15"/>
      <c r="S62" s="15">
        <f>SUM(O62:R62)</f>
        <v>34480</v>
      </c>
      <c r="T62" s="15"/>
      <c r="U62" s="15"/>
      <c r="V62" s="15"/>
    </row>
    <row r="63" spans="1:22" ht="18.75">
      <c r="A63" s="16" t="s">
        <v>137</v>
      </c>
      <c r="B63" s="7" t="s">
        <v>8</v>
      </c>
      <c r="C63" s="35"/>
      <c r="D63" s="15"/>
      <c r="E63" s="15">
        <f t="shared" si="8"/>
        <v>0</v>
      </c>
      <c r="F63" s="50"/>
      <c r="G63" s="50"/>
      <c r="H63" s="50"/>
      <c r="I63" s="50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56.25">
      <c r="A64" s="5" t="s">
        <v>133</v>
      </c>
      <c r="B64" s="7" t="s">
        <v>8</v>
      </c>
      <c r="C64" s="3" t="s">
        <v>88</v>
      </c>
      <c r="D64" s="15">
        <f>J64+L64</f>
        <v>55481</v>
      </c>
      <c r="E64" s="15">
        <f>F64+H64+L64</f>
        <v>7946</v>
      </c>
      <c r="F64" s="50">
        <v>7946</v>
      </c>
      <c r="G64" s="50">
        <v>47535</v>
      </c>
      <c r="H64" s="50"/>
      <c r="I64" s="50"/>
      <c r="J64" s="15">
        <f>SUM(F64:I64)</f>
        <v>55481</v>
      </c>
      <c r="K64" s="15"/>
      <c r="L64" s="15"/>
      <c r="M64" s="15">
        <f>S64+T64</f>
        <v>51018</v>
      </c>
      <c r="N64" s="15">
        <f>O64+Q64</f>
        <v>4203</v>
      </c>
      <c r="O64" s="15">
        <v>4203</v>
      </c>
      <c r="P64" s="15">
        <v>46815</v>
      </c>
      <c r="Q64" s="15"/>
      <c r="R64" s="15"/>
      <c r="S64" s="15">
        <f>SUM(O64:R64)</f>
        <v>51018</v>
      </c>
      <c r="T64" s="15"/>
      <c r="U64" s="15"/>
      <c r="V64" s="15"/>
    </row>
    <row r="65" ht="18.75">
      <c r="A65" s="17" t="s">
        <v>26</v>
      </c>
    </row>
    <row r="66" spans="1:22" ht="18.75" customHeight="1">
      <c r="A66" s="62" t="s">
        <v>96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8.75" customHeight="1">
      <c r="A67" s="62" t="s">
        <v>97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8.75" customHeight="1">
      <c r="A68" s="14" t="s">
        <v>120</v>
      </c>
      <c r="B68" s="9"/>
      <c r="C68" s="9"/>
      <c r="D68" s="9"/>
      <c r="E68" s="9"/>
      <c r="F68" s="52"/>
      <c r="G68" s="52"/>
      <c r="H68" s="52"/>
      <c r="I68" s="5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t="18.75" customHeight="1">
      <c r="A69" s="43"/>
      <c r="B69" s="43"/>
      <c r="C69" s="43"/>
      <c r="D69" s="43"/>
      <c r="E69" s="43"/>
      <c r="F69" s="53"/>
      <c r="G69" s="53"/>
      <c r="H69" s="53"/>
      <c r="I69" s="5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12"/>
    </row>
    <row r="70" spans="1:23" s="67" customFormat="1" ht="19.5">
      <c r="A70" s="76"/>
      <c r="B70" s="76"/>
      <c r="C70" s="76"/>
      <c r="D70" s="76"/>
      <c r="E70" s="76"/>
      <c r="F70" s="75"/>
      <c r="G70" s="75"/>
      <c r="H70" s="75"/>
      <c r="I70" s="75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6:9" s="67" customFormat="1" ht="19.5">
      <c r="F71" s="68"/>
      <c r="G71" s="68"/>
      <c r="H71" s="68"/>
      <c r="I71" s="68"/>
    </row>
    <row r="72" spans="1:22" s="67" customFormat="1" ht="19.5">
      <c r="A72" s="67" t="s">
        <v>0</v>
      </c>
      <c r="F72" s="68"/>
      <c r="G72" s="68"/>
      <c r="H72" s="68"/>
      <c r="I72" s="68"/>
      <c r="O72" s="77"/>
      <c r="P72" s="77"/>
      <c r="Q72" s="77"/>
      <c r="R72" s="77"/>
      <c r="S72" s="77"/>
      <c r="T72" s="79" t="s">
        <v>157</v>
      </c>
      <c r="U72" s="79"/>
      <c r="V72" s="79"/>
    </row>
    <row r="73" spans="6:22" s="67" customFormat="1" ht="19.5">
      <c r="F73" s="68"/>
      <c r="G73" s="68"/>
      <c r="H73" s="68"/>
      <c r="I73" s="68"/>
      <c r="O73" s="80" t="s">
        <v>3</v>
      </c>
      <c r="P73" s="80"/>
      <c r="Q73" s="80"/>
      <c r="R73" s="80"/>
      <c r="S73" s="80"/>
      <c r="T73" s="80" t="s">
        <v>2</v>
      </c>
      <c r="U73" s="80"/>
      <c r="V73" s="80"/>
    </row>
    <row r="74" spans="1:22" s="67" customFormat="1" ht="37.5" customHeight="1">
      <c r="A74" s="67" t="s">
        <v>1</v>
      </c>
      <c r="F74" s="68"/>
      <c r="G74" s="68"/>
      <c r="H74" s="68"/>
      <c r="I74" s="68"/>
      <c r="O74" s="77"/>
      <c r="P74" s="77"/>
      <c r="Q74" s="77"/>
      <c r="R74" s="77"/>
      <c r="S74" s="77"/>
      <c r="T74" s="79" t="s">
        <v>153</v>
      </c>
      <c r="U74" s="79"/>
      <c r="V74" s="79"/>
    </row>
    <row r="75" spans="6:22" s="67" customFormat="1" ht="19.5">
      <c r="F75" s="68"/>
      <c r="G75" s="68"/>
      <c r="H75" s="68"/>
      <c r="I75" s="68"/>
      <c r="O75" s="80" t="s">
        <v>3</v>
      </c>
      <c r="P75" s="80"/>
      <c r="Q75" s="80"/>
      <c r="R75" s="80"/>
      <c r="S75" s="80"/>
      <c r="T75" s="80" t="s">
        <v>2</v>
      </c>
      <c r="U75" s="80"/>
      <c r="V75" s="80"/>
    </row>
    <row r="76" spans="6:9" s="67" customFormat="1" ht="19.5">
      <c r="F76" s="68"/>
      <c r="G76" s="68"/>
      <c r="H76" s="68"/>
      <c r="I76" s="68"/>
    </row>
  </sheetData>
  <sheetProtection/>
  <mergeCells count="17">
    <mergeCell ref="B5:V5"/>
    <mergeCell ref="B7:V7"/>
    <mergeCell ref="B6:V6"/>
    <mergeCell ref="E15:E16"/>
    <mergeCell ref="N15:N16"/>
    <mergeCell ref="V15:V16"/>
    <mergeCell ref="M15:M16"/>
    <mergeCell ref="F15:L15"/>
    <mergeCell ref="O15:U15"/>
    <mergeCell ref="T72:V72"/>
    <mergeCell ref="T74:V74"/>
    <mergeCell ref="A15:A16"/>
    <mergeCell ref="B15:B16"/>
    <mergeCell ref="C15:C16"/>
    <mergeCell ref="D15:D16"/>
    <mergeCell ref="A66:V66"/>
    <mergeCell ref="A67:V67"/>
  </mergeCells>
  <printOptions horizont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2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userPEO</cp:lastModifiedBy>
  <cp:lastPrinted>2021-04-28T06:14:43Z</cp:lastPrinted>
  <dcterms:created xsi:type="dcterms:W3CDTF">1996-10-08T23:32:33Z</dcterms:created>
  <dcterms:modified xsi:type="dcterms:W3CDTF">2021-04-28T06:15:17Z</dcterms:modified>
  <cp:category/>
  <cp:version/>
  <cp:contentType/>
  <cp:contentStatus/>
</cp:coreProperties>
</file>