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2285" tabRatio="695" activeTab="0"/>
  </bookViews>
  <sheets>
    <sheet name="прил.1.1Перечень" sheetId="1" r:id="rId1"/>
    <sheet name="прил.1.2 Стоимость этапов" sheetId="2" r:id="rId2"/>
    <sheet name="прил.1.3 Прогноз ввода" sheetId="3" r:id="rId3"/>
    <sheet name="прил.2.2 Краткое описание" sheetId="4" r:id="rId4"/>
    <sheet name="Прил.4.1" sheetId="5" r:id="rId5"/>
    <sheet name="Прил.4.2(2018)" sheetId="6" r:id="rId6"/>
    <sheet name="Прил.4.2 (2019)" sheetId="7" r:id="rId7"/>
    <sheet name="Прил.4.2 (2020)" sheetId="8" r:id="rId8"/>
  </sheets>
  <definedNames>
    <definedName name="Z_5DFF017A_F9A0_465A_8D4E_FE97CC29AC70_.wvu.PrintArea" localSheetId="0" hidden="1">'прил.1.1Перечень'!$A$1:$R$46</definedName>
    <definedName name="Z_5DFF017A_F9A0_465A_8D4E_FE97CC29AC70_.wvu.PrintArea" localSheetId="2" hidden="1">'прил.1.3 Прогноз ввода'!$A$1:$AA$37</definedName>
    <definedName name="Z_5DFF017A_F9A0_465A_8D4E_FE97CC29AC70_.wvu.PrintArea" localSheetId="3" hidden="1">'прил.2.2 Краткое описание'!$A$1:$AA$33</definedName>
    <definedName name="Z_5DFF017A_F9A0_465A_8D4E_FE97CC29AC70_.wvu.Rows" localSheetId="0" hidden="1">'прил.1.1Перечень'!$26:$37,'прил.1.1Перечень'!$39:$41</definedName>
    <definedName name="Z_5DFF017A_F9A0_465A_8D4E_FE97CC29AC70_.wvu.Rows" localSheetId="1" hidden="1">'прил.1.2 Стоимость этапов'!$34:$45,'прил.1.2 Стоимость этапов'!$47:$49</definedName>
    <definedName name="Z_9F7F6963_02BA_4AA7_BA4A_C70DAAFF4F63_.wvu.PrintTitles" localSheetId="4" hidden="1">'Прил.4.1'!$15:$17</definedName>
    <definedName name="Z_AFFEB8E1_F140_4FA7_97E3_1DA352D1E4BA_.wvu.PrintTitles" localSheetId="4" hidden="1">'Прил.4.1'!$15:$17</definedName>
    <definedName name="_xlnm.Print_Titles" localSheetId="4">'Прил.4.1'!$15:$17</definedName>
    <definedName name="_xlnm.Print_Area" localSheetId="0">'прил.1.1Перечень'!$A$1:$V$32</definedName>
    <definedName name="_xlnm.Print_Area" localSheetId="1">'прил.1.2 Стоимость этапов'!$A$1:$AA$33</definedName>
    <definedName name="_xlnm.Print_Area" localSheetId="2">'прил.1.3 Прогноз ввода'!$A$1:$AA$40</definedName>
    <definedName name="_xlnm.Print_Area" localSheetId="3">'прил.2.2 Краткое описание'!$A$1:$AA$34</definedName>
    <definedName name="_xlnm.Print_Area" localSheetId="4">'Прил.4.1'!$A$1:$DB$89</definedName>
    <definedName name="_xlnm.Print_Area" localSheetId="6">'Прил.4.2 (2019)'!$A$1:$CP$46</definedName>
    <definedName name="_xlnm.Print_Area" localSheetId="7">'Прил.4.2 (2020)'!$A$1:$CP$46</definedName>
    <definedName name="_xlnm.Print_Area" localSheetId="5">'Прил.4.2(2018)'!$A$1:$CP$46</definedName>
  </definedNames>
  <calcPr fullCalcOnLoad="1"/>
</workbook>
</file>

<file path=xl/sharedStrings.xml><?xml version="1.0" encoding="utf-8"?>
<sst xmlns="http://schemas.openxmlformats.org/spreadsheetml/2006/main" count="975" uniqueCount="344">
  <si>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</si>
  <si>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</si>
  <si>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</si>
  <si>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</si>
  <si>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МВт/Гкал/ч/км/МВА</t>
  </si>
  <si>
    <t>млн. рублей</t>
  </si>
  <si>
    <t>Перечень инвестиционных проектов на период реализации инвестиционной программы и план их финансирования</t>
  </si>
  <si>
    <t>ВСЕГО</t>
  </si>
  <si>
    <t>1</t>
  </si>
  <si>
    <t>Техническое перевооружение и реконструкция</t>
  </si>
  <si>
    <t>Энергосбережение и повышение энергетической эффективности</t>
  </si>
  <si>
    <t>2</t>
  </si>
  <si>
    <t>Новое строительство</t>
  </si>
  <si>
    <t>Справочно:</t>
  </si>
  <si>
    <t>Год начала строитель-
ства</t>
  </si>
  <si>
    <t>Год окончания строитель-
ства</t>
  </si>
  <si>
    <t>итого</t>
  </si>
  <si>
    <t>С/П *</t>
  </si>
  <si>
    <t>Полная стоимость строитель-
ства **</t>
  </si>
  <si>
    <t>Остаточная стоимость строитель-
ства **</t>
  </si>
  <si>
    <t>Ввод мощностей</t>
  </si>
  <si>
    <t>1.1</t>
  </si>
  <si>
    <t>1.2</t>
  </si>
  <si>
    <t>1.3</t>
  </si>
  <si>
    <t>1.4</t>
  </si>
  <si>
    <t>2.1</t>
  </si>
  <si>
    <t>3</t>
  </si>
  <si>
    <t>2.1.1</t>
  </si>
  <si>
    <t>Наименование объекта *</t>
  </si>
  <si>
    <t>Технические характеристики реконструируемых объектов</t>
  </si>
  <si>
    <t>Технические характеристики созданных объектов</t>
  </si>
  <si>
    <t>подстанции</t>
  </si>
  <si>
    <t>линии электропередачи</t>
  </si>
  <si>
    <t>иные объекты</t>
  </si>
  <si>
    <t>год ввода в экс-
плуата-
цию</t>
  </si>
  <si>
    <t>норма-
тивный срок службы, лет</t>
  </si>
  <si>
    <t>количество
и марка силовых трансформа-
торов, шт.</t>
  </si>
  <si>
    <t>мощ-
ность, МВА</t>
  </si>
  <si>
    <t>тип опор</t>
  </si>
  <si>
    <t>марка кабеля</t>
  </si>
  <si>
    <t>протя-
женность, км</t>
  </si>
  <si>
    <t>всего</t>
  </si>
  <si>
    <t>ПИР</t>
  </si>
  <si>
    <t>СМР</t>
  </si>
  <si>
    <t>оборудо-
вание и
материа-
лы</t>
  </si>
  <si>
    <t>прочие</t>
  </si>
  <si>
    <t>№ п/п</t>
  </si>
  <si>
    <t>Наименование проекта</t>
  </si>
  <si>
    <t>Ввод мощностей *</t>
  </si>
  <si>
    <t>Вывод мощностей</t>
  </si>
  <si>
    <t>Ввод основных средств сетевых организаций</t>
  </si>
  <si>
    <t>Итого</t>
  </si>
  <si>
    <t>МВт, Гкал/час, км, МВ·А</t>
  </si>
  <si>
    <t>I кв.</t>
  </si>
  <si>
    <t>II кв.</t>
  </si>
  <si>
    <t>III кв.</t>
  </si>
  <si>
    <t>IV кв.</t>
  </si>
  <si>
    <t>млн. руб.</t>
  </si>
  <si>
    <t>км/МВ·А/другое ***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</si>
  <si>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Не заполняется сетевыми организациями.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</si>
  <si>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 основных средств (без НДС) в результате технического перевооружения и реконструкции.</t>
    </r>
  </si>
  <si>
    <r>
      <t>___</t>
    </r>
    <r>
      <rPr>
        <sz val="7"/>
        <rFont val="Times New Roman"/>
        <family val="1"/>
      </rPr>
      <t>***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Иные натуральные количественные показатели объектов основных средств.</t>
    </r>
  </si>
  <si>
    <r>
      <t>___</t>
    </r>
    <r>
      <rPr>
        <sz val="7"/>
        <rFont val="Times New Roman"/>
        <family val="1"/>
      </rPr>
      <t>Примечание: для сетевых объектов с разделением объектов на подстанции, воздушные линии и кабельные линии.</t>
    </r>
  </si>
  <si>
    <t>№
п/п</t>
  </si>
  <si>
    <t>Наименование направления/
проекта инвестиционной программы</t>
  </si>
  <si>
    <t>Субъект Российской Федерации,
на территории которого реализуется инвестицион-
ный проект</t>
  </si>
  <si>
    <t>Место расположения объекта</t>
  </si>
  <si>
    <t>Технические характеристики</t>
  </si>
  <si>
    <t>Исполь-
зуемое топливо</t>
  </si>
  <si>
    <t>Сроки реализации проекта</t>
  </si>
  <si>
    <t>Наличие исходно-разрешительной документации</t>
  </si>
  <si>
    <t>Стоимость объекта,
млн. рублей</t>
  </si>
  <si>
    <t>Обоснование необходимости реализации проекта</t>
  </si>
  <si>
    <t>Показатели экономической эффективности реализации инвестиционного проекта ****</t>
  </si>
  <si>
    <t>мощность,
МВт, МВА</t>
  </si>
  <si>
    <t>выработка,
млн. кВт/ч</t>
  </si>
  <si>
    <t>год
начала строи-
тельства</t>
  </si>
  <si>
    <t>год
ввода
в эксплуа-
тацию</t>
  </si>
  <si>
    <t>утверж-
денная проектно-сметная докумен-
тация
(+; -)</t>
  </si>
  <si>
    <t>заклю-
чение Главгос-
экспер-
тизы России
(+; -)</t>
  </si>
  <si>
    <t>оформ-
ленный
в соот-
ветствии
с законо-
дательст-
вом земле-
отвод
(+; -)</t>
  </si>
  <si>
    <t>разре-
шение
на строи-
тельство
(+; -)</t>
  </si>
  <si>
    <t>в соот-
ветствии
с проектно-
сметной
докумен-
тацией ***</t>
  </si>
  <si>
    <t>в соот-
ветствии
с итогами конкурсов
и заклю-
ченными договорами</t>
  </si>
  <si>
    <t>решаемые задачи *</t>
  </si>
  <si>
    <t>режимно-
балансовая необходимость</t>
  </si>
  <si>
    <t>основание включения инвестиционного
проекта в инвести-
ционную программу (решение Правительства Российской Федерации, федеральные, региональные
и муниципальные)</t>
  </si>
  <si>
    <t>доходность</t>
  </si>
  <si>
    <t>срок
окупаемости</t>
  </si>
  <si>
    <t>NPV,
млн. рублей</t>
  </si>
  <si>
    <t>IRR,
%</t>
  </si>
  <si>
    <t>простой</t>
  </si>
  <si>
    <t>дискон-
тиро-
ванный</t>
  </si>
  <si>
    <t>4</t>
  </si>
  <si>
    <t>5</t>
  </si>
  <si>
    <t>на территории Республики Крым</t>
  </si>
  <si>
    <t>-</t>
  </si>
  <si>
    <t>ВСЕГО КРЫМ:</t>
  </si>
  <si>
    <t>Приложение № 1.1
к Приказу Минэнерго России</t>
  </si>
  <si>
    <t>(подпись)</t>
  </si>
  <si>
    <t>" ___  "</t>
  </si>
  <si>
    <t>1.1.1</t>
  </si>
  <si>
    <t>Реконструкция ТП, в т.ч.:</t>
  </si>
  <si>
    <t>1.1.2</t>
  </si>
  <si>
    <t>Приложение № 1.2
к Приказу Минэнерго России</t>
  </si>
  <si>
    <t>Приложение № 1.3
к Приказу Минэнерго России</t>
  </si>
  <si>
    <t>ВСЕГО:</t>
  </si>
  <si>
    <t>Республика Крым</t>
  </si>
  <si>
    <t>+</t>
  </si>
  <si>
    <t>длина ВЛ; КЛ
км</t>
  </si>
  <si>
    <t>Приложение № 2.2
к Приказу Минэнерго России</t>
  </si>
  <si>
    <t>ВСЕГО :</t>
  </si>
  <si>
    <t>Приложение № 4.1
к Приказу Минэнерго России
от 24.03.2010 № 114</t>
  </si>
  <si>
    <t>Финансовый план на период реализации инвестиционной программы
(заполняется по финансированию)</t>
  </si>
  <si>
    <t>ФГУП 102 ПЭС Минобороны России</t>
  </si>
  <si>
    <t>"</t>
  </si>
  <si>
    <t>года</t>
  </si>
  <si>
    <t>М.П.</t>
  </si>
  <si>
    <t>тыс. рублей</t>
  </si>
  <si>
    <t>Показатели</t>
  </si>
  <si>
    <t>I</t>
  </si>
  <si>
    <t>Выручка от реализации товаров (работ, услуг), всего</t>
  </si>
  <si>
    <t>в том числе:</t>
  </si>
  <si>
    <t>Выручка от основной деятельности
(расшифровать по видам регулируемой деятельности)</t>
  </si>
  <si>
    <t>Выручка от прочей деятельности (расшифровать)</t>
  </si>
  <si>
    <t>II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</si>
  <si>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</si>
  <si>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</si>
  <si>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</si>
  <si>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</si>
  <si>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</si>
  <si>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</si>
  <si>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Амортизационные отчисления</t>
  </si>
  <si>
    <t>Налоги и сборы, всего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</si>
  <si>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</si>
  <si>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</si>
  <si>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</si>
  <si>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</si>
  <si>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</si>
  <si>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</si>
  <si>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</si>
  <si>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</si>
  <si>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</si>
  <si>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</si>
  <si>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</si>
  <si>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</si>
  <si>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</si>
  <si>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</si>
  <si>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</si>
  <si>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</si>
  <si>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</si>
  <si>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</si>
  <si>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налогообложения (III + IV)</t>
  </si>
  <si>
    <t>VI</t>
  </si>
  <si>
    <t>Налог на прибыль</t>
  </si>
  <si>
    <t>VII</t>
  </si>
  <si>
    <t>Чистая прибыль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</si>
  <si>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</si>
  <si>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</si>
  <si>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</si>
  <si>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</si>
  <si>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</si>
  <si>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</si>
  <si>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</si>
  <si>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</si>
  <si>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</si>
  <si>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</si>
  <si>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</si>
  <si>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</si>
  <si>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</si>
  <si>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</si>
  <si>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</si>
  <si>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</si>
  <si>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</si>
  <si>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</si>
  <si>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</si>
  <si>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</si>
  <si>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</si>
  <si>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</si>
  <si>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</si>
  <si>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</si>
  <si>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</si>
  <si>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</si>
  <si>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</si>
  <si>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</si>
  <si>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</si>
  <si>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</si>
  <si>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</si>
  <si>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</si>
  <si>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</si>
  <si>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</si>
  <si>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Всего поступления
(I р. + 1 п. IV р. + 2 п. IX р. + 1 п. X р. + XI р. + XIII р. + 2 п. XVI р. + XV р.)</t>
  </si>
  <si>
    <t>XVII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</si>
  <si>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</si>
  <si>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</si>
  <si>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EBITDA</t>
  </si>
  <si>
    <t>Долг на конец периода</t>
  </si>
  <si>
    <t>Прогноз тарифов</t>
  </si>
  <si>
    <t>*</t>
  </si>
  <si>
    <t>Заполняется ОГК/ТГК.</t>
  </si>
  <si>
    <t>Зам. начальника ОЭР</t>
  </si>
  <si>
    <t>Е.Ю. Мирошниченко</t>
  </si>
  <si>
    <r>
      <t>Утверждаю</t>
    </r>
    <r>
      <rPr>
        <sz val="9"/>
        <rFont val="Times New Roman"/>
        <family val="1"/>
      </rPr>
      <t xml:space="preserve">
Председатель правления</t>
    </r>
  </si>
  <si>
    <r>
      <t xml:space="preserve">Возмещаемый НДС </t>
    </r>
    <r>
      <rPr>
        <sz val="10"/>
        <rFont val="Times New Roman"/>
        <family val="1"/>
      </rPr>
      <t>(поступления)</t>
    </r>
  </si>
  <si>
    <t>Источники финансирования инвестиционных программ</t>
  </si>
  <si>
    <t>Приложение № 4.2
к Приказу Минэнерго России
от 24.03.2010 № 114</t>
  </si>
  <si>
    <t>Утверждаю</t>
  </si>
  <si>
    <t>млн.руб.</t>
  </si>
  <si>
    <t>Источник финансирования в тыс. руб.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</si>
  <si>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</si>
  <si>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</si>
  <si>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</si>
  <si>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</si>
  <si>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</si>
  <si>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</si>
  <si>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</si>
  <si>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</si>
  <si>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</si>
  <si>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</si>
  <si>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</si>
  <si>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</si>
  <si>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</si>
  <si>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</si>
  <si>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</si>
  <si>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</si>
  <si>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</si>
  <si>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</si>
  <si>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</si>
  <si>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</si>
  <si>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Прочие собственные средства</t>
  </si>
  <si>
    <t>1.4.1</t>
  </si>
  <si>
    <t>в т.ч. средства допэмиссии</t>
  </si>
  <si>
    <t>1.5</t>
  </si>
  <si>
    <t>Остаток собственных средств на начало года</t>
  </si>
  <si>
    <t>Привлеченные средства, в т.ч.:</t>
  </si>
  <si>
    <t>Кредиты</t>
  </si>
  <si>
    <t>2.2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</si>
  <si>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</si>
  <si>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</si>
  <si>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</si>
  <si>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</si>
  <si>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</si>
  <si>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</si>
  <si>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</si>
  <si>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</si>
  <si>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</si>
  <si>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</si>
  <si>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</si>
  <si>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</si>
  <si>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</si>
  <si>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**</t>
  </si>
  <si>
    <t>Для сетевых компаний, переходящих на метод тарифного регулирования RAB, горизонт планирования может быть больше.</t>
  </si>
  <si>
    <t>План, в соответствии с утвержденной инвестиционной программой, указать, кем и когда утверждена инвестиционная программа.</t>
  </si>
  <si>
    <r>
      <t xml:space="preserve">Первоначальная стоимость вводимых основных средств </t>
    </r>
    <r>
      <rPr>
        <b/>
        <sz val="6"/>
        <rFont val="Times New Roman"/>
        <family val="1"/>
      </rPr>
      <t>(без НДС)</t>
    </r>
    <r>
      <rPr>
        <sz val="6"/>
        <rFont val="Times New Roman"/>
        <family val="1"/>
      </rPr>
      <t>**</t>
    </r>
  </si>
  <si>
    <t>Главный инженер</t>
  </si>
  <si>
    <t>П</t>
  </si>
  <si>
    <t>Объем финансирования</t>
  </si>
  <si>
    <t xml:space="preserve">Утверждаю
Директор </t>
  </si>
  <si>
    <t>Яковец А.А.</t>
  </si>
  <si>
    <t xml:space="preserve">Утверждаю
 Директор </t>
  </si>
  <si>
    <t xml:space="preserve">Яковец А.А.  </t>
  </si>
  <si>
    <t>А.А. Яковец</t>
  </si>
  <si>
    <t xml:space="preserve"> Директор ФГУП 102 ПЭС Минобороны России</t>
  </si>
  <si>
    <t>Директор ФГУП 102 ПЭС Минобороны России</t>
  </si>
  <si>
    <t>Заместитель директора</t>
  </si>
  <si>
    <t>Косий А.Г.</t>
  </si>
  <si>
    <t>Гаврисенко А.Л.</t>
  </si>
  <si>
    <t xml:space="preserve"> </t>
  </si>
  <si>
    <t>Плановый объем финансирования,
млн. руб. (в т.ч. НДС)**</t>
  </si>
  <si>
    <t xml:space="preserve">                              </t>
  </si>
  <si>
    <t>на 2019 год</t>
  </si>
  <si>
    <t>План *
года N         (2019 г.)</t>
  </si>
  <si>
    <t>План *
года N         (2020 г.)</t>
  </si>
  <si>
    <t>на 2020 год</t>
  </si>
  <si>
    <t>Мирошниченко Е.Ю.</t>
  </si>
  <si>
    <t>Программа деятельности ФГУП 102 ПЭС Минобороны России</t>
  </si>
  <si>
    <t>Краткое описание инвестиционной программы  ФГУП 102 ПЭС Минобороны России  в 2019-2021 г.г.</t>
  </si>
  <si>
    <t>ФГУП 102 ПЭС Минобороны России   на 2019-2021 г.г.</t>
  </si>
  <si>
    <t>18</t>
  </si>
  <si>
    <t>"_______" ____________ 2018г.</t>
  </si>
  <si>
    <t>на 2021 год</t>
  </si>
  <si>
    <t>План *
года N         (2021 г.)</t>
  </si>
  <si>
    <t xml:space="preserve">План 2021 года 
</t>
  </si>
  <si>
    <t>Процент освоения сметной стоимости
на 01.01.2019 года,
%</t>
  </si>
  <si>
    <t>Техническая готовность объекта
на 01.01.2019,
% **</t>
  </si>
  <si>
    <t>1.1.1.1</t>
  </si>
  <si>
    <t>Реконструкция ГПП-35/6 "Деревня" п. Краснокаменка</t>
  </si>
  <si>
    <t>2 МВА</t>
  </si>
  <si>
    <t>Строительство ЛЭП, в  т.ч.: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</si>
  <si>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</si>
  <si>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</si>
  <si>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</si>
  <si>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</si>
  <si>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</si>
  <si>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</si>
  <si>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</si>
  <si>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</si>
  <si>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2019г.</t>
  </si>
  <si>
    <t>Начальник ОЭР</t>
  </si>
  <si>
    <t>КЛ-10 кВ ТП-468-ТП-471 п.Черноморское</t>
  </si>
  <si>
    <t>КЛ-6 кВ ГПП 35/6 "Деревня"-ТП-701 п.Краснокаменка</t>
  </si>
  <si>
    <t>ЛЭП-0,4кВ ТП-705, ф.6 (ул.Крымская) п.Краснокаменка</t>
  </si>
  <si>
    <t>ЛЭП-0,4кВ ТП-706, ф.3 (ул.Первомайская) п.Краснокаменка</t>
  </si>
  <si>
    <t>ЛЭП-0,4кВ ТП-707, ф.2 (ул.Первомайская) п.Краснокаменка</t>
  </si>
  <si>
    <t>ЛЭП-0,4кВ ТП-707, ф.6 (ул.Октябрьская) п.Краснокаменка</t>
  </si>
  <si>
    <t>ЛЭП-0,4кВ ТП-708, ф.4 (ул.Ленина) п. Краснокаменка</t>
  </si>
  <si>
    <t>ЛЭП-0,4кВ ТП-708, ф.5 (ул.Ленина) п.Краснокаменка</t>
  </si>
  <si>
    <t>ЛЭП-0,4кВ ТП-712, ф.5 (ул.Крымская) п.Краснокаменка</t>
  </si>
  <si>
    <t>ЛЭП-0,4кВ ТП-708, ф.2 (ул.Ленина) п.Краснокаменка</t>
  </si>
  <si>
    <t>2.1.1.9</t>
  </si>
  <si>
    <t>2.1.1.10</t>
  </si>
  <si>
    <t>2.1.1.11</t>
  </si>
  <si>
    <t>Каб. ввод 6кВ в КТП-404 от ВЛ-6кВ ПС"Очистные"л.1-КТП-404, г.Керчь</t>
  </si>
  <si>
    <t>3,8 км</t>
  </si>
  <si>
    <t>0,75 км</t>
  </si>
  <si>
    <t>0,9 км</t>
  </si>
  <si>
    <t xml:space="preserve"> КЛ-0,4кВ  0,05 км;                    ВЛ-0,4кВ 1,0 км</t>
  </si>
  <si>
    <t>План финанси-рования 2020 года</t>
  </si>
  <si>
    <t xml:space="preserve"> КЛ-0,4кВ  0,03 км;                    ВЛ-0,4кВ 0,8 км</t>
  </si>
  <si>
    <t xml:space="preserve"> КЛ-0,4кВ  0,02 км;                    ВЛ-0,4кВ 0,398 км</t>
  </si>
  <si>
    <t xml:space="preserve"> КЛ-0,4кВ  0,12 км;                    ВЛ-0,4кВ 0,53 км</t>
  </si>
  <si>
    <t xml:space="preserve"> КЛ-0,4кВ  0,025 км;                    ВЛ-0,4кВ 0,53 км</t>
  </si>
  <si>
    <t xml:space="preserve"> КЛ-0,4кВ  0,065 км;                    ВЛ-0,4кВ 0,78 км</t>
  </si>
  <si>
    <t xml:space="preserve"> КЛ-0,4кВ  0,06 км;                    ВЛ-0,4кВ 0,6 км</t>
  </si>
  <si>
    <t>Стоимость основных этапов работ по реализации инвестиционной программы ФГУП 102 ПЭС Минобороны России  в 2020-2022 г.г.</t>
  </si>
  <si>
    <t>ФГУП 102 ПЭС Минобороны России  в 2020-2022 г.г.</t>
  </si>
  <si>
    <t>2хТМ-1000</t>
  </si>
  <si>
    <t xml:space="preserve"> 2МВА</t>
  </si>
  <si>
    <t>ж/б СВ-9,5</t>
  </si>
  <si>
    <t>АСБл-10, 3х185мм2</t>
  </si>
  <si>
    <t>АСБл-10, 3х240мм2</t>
  </si>
  <si>
    <t>СИП-4 4х95мм2, СИП-4 4х50мм2, АВБбшв 4х120мм2</t>
  </si>
  <si>
    <t>Прогноз ввода/вывода объектов по реализации инвестиционой программы  ФГУП 102 ПЭС Минобороны России  в 2020-2022 г.г.</t>
  </si>
  <si>
    <t>План  2020 года</t>
  </si>
  <si>
    <t xml:space="preserve">План 2022 года 
</t>
  </si>
  <si>
    <t>п. Краснокаменка</t>
  </si>
  <si>
    <t>п.Черноморское</t>
  </si>
  <si>
    <t>г.Керчь</t>
  </si>
  <si>
    <t>Остаточная стоимость объекта на 01.01. 2019г.,
млн. рублей</t>
  </si>
  <si>
    <t>Увеличение пропускной способности, улучшение качества электроснабжения, уменьшение аварийных ситуаций, а также снижение социальной напряженности в п.Краснокаменка</t>
  </si>
  <si>
    <t>Увеличение пропускной способности, обеспечение резервного питания и надежного электроснабжения объектов Минобороны России</t>
  </si>
  <si>
    <t>Увеличение пропускной способности, обеспечение резервного питания и надежного электроснабжения социально значимых объектов и воинских формирований Минобороны России п.Краснокаменка</t>
  </si>
  <si>
    <t>Обеспечение резервного питания для надженого и бесперебойного электроснабжения объектов Минобороны России</t>
  </si>
  <si>
    <t>Повышение безаварийной эксплуатации электросети, повышение надежности электроснабжения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</si>
</sst>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00"/>
    <numFmt numFmtId="186" formatCode="0.000000"/>
    <numFmt numFmtId="187" formatCode="0.0000000"/>
    <numFmt numFmtId="188" formatCode="0.000"/>
    <numFmt numFmtId="189" formatCode="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0_р_."/>
    <numFmt numFmtId="207" formatCode="#,##0_р_."/>
    <numFmt numFmtId="208" formatCode="#,##0.00&quot;р.&quot;"/>
    <numFmt numFmtId="209" formatCode="0000"/>
    <numFmt numFmtId="210" formatCode="#,##0.0"/>
    <numFmt numFmtId="211" formatCode="#,##0.0_р_."/>
    <numFmt numFmtId="212" formatCode="#,##0.000"/>
  </numFmts>
  <fonts count="56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name val="Arial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6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6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188" fontId="9" fillId="0" borderId="0" xfId="0" applyNumberFormat="1" applyFont="1" applyFill="1" applyAlignment="1">
      <alignment horizontal="center" vertical="center" wrapText="1"/>
    </xf>
    <xf numFmtId="188" fontId="9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88" fontId="1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56" applyFont="1">
      <alignment/>
      <protection/>
    </xf>
    <xf numFmtId="0" fontId="4" fillId="0" borderId="0" xfId="56" applyFont="1">
      <alignment/>
      <protection/>
    </xf>
    <xf numFmtId="0" fontId="16" fillId="0" borderId="0" xfId="56">
      <alignment/>
      <protection/>
    </xf>
    <xf numFmtId="0" fontId="4" fillId="0" borderId="0" xfId="56" applyFont="1" applyAlignment="1">
      <alignment horizontal="center" wrapText="1"/>
      <protection/>
    </xf>
    <xf numFmtId="0" fontId="9" fillId="0" borderId="0" xfId="56" applyFont="1" applyAlignment="1">
      <alignment/>
      <protection/>
    </xf>
    <xf numFmtId="0" fontId="4" fillId="0" borderId="0" xfId="56" applyFont="1" applyAlignment="1">
      <alignment horizontal="center"/>
      <protection/>
    </xf>
    <xf numFmtId="0" fontId="17" fillId="0" borderId="0" xfId="56" applyFont="1" applyAlignment="1">
      <alignment horizontal="center"/>
      <protection/>
    </xf>
    <xf numFmtId="0" fontId="12" fillId="0" borderId="0" xfId="56" applyFont="1">
      <alignment/>
      <protection/>
    </xf>
    <xf numFmtId="0" fontId="12" fillId="0" borderId="0" xfId="56" applyFont="1" applyAlignment="1">
      <alignment horizontal="center" wrapText="1"/>
      <protection/>
    </xf>
    <xf numFmtId="0" fontId="12" fillId="0" borderId="0" xfId="56" applyFont="1" applyBorder="1" applyAlignment="1">
      <alignment horizontal="center"/>
      <protection/>
    </xf>
    <xf numFmtId="0" fontId="13" fillId="0" borderId="0" xfId="56" applyFont="1" applyBorder="1" applyAlignment="1">
      <alignment horizontal="right"/>
      <protection/>
    </xf>
    <xf numFmtId="0" fontId="1" fillId="0" borderId="0" xfId="56" applyFont="1" applyBorder="1" applyAlignment="1">
      <alignment horizontal="center" vertical="top"/>
      <protection/>
    </xf>
    <xf numFmtId="0" fontId="12" fillId="0" borderId="0" xfId="56" applyFont="1" applyBorder="1" applyAlignment="1">
      <alignment horizontal="right"/>
      <protection/>
    </xf>
    <xf numFmtId="0" fontId="12" fillId="0" borderId="0" xfId="56" applyFont="1" applyBorder="1">
      <alignment/>
      <protection/>
    </xf>
    <xf numFmtId="0" fontId="12" fillId="0" borderId="0" xfId="56" applyFont="1" applyBorder="1" applyAlignment="1">
      <alignment horizontal="left"/>
      <protection/>
    </xf>
    <xf numFmtId="0" fontId="16" fillId="0" borderId="0" xfId="56" applyBorder="1">
      <alignment/>
      <protection/>
    </xf>
    <xf numFmtId="0" fontId="12" fillId="0" borderId="0" xfId="56" applyFont="1" applyAlignment="1">
      <alignment horizontal="right"/>
      <protection/>
    </xf>
    <xf numFmtId="0" fontId="1" fillId="0" borderId="0" xfId="56" applyFont="1">
      <alignment/>
      <protection/>
    </xf>
    <xf numFmtId="0" fontId="1" fillId="0" borderId="0" xfId="56" applyFont="1" applyBorder="1" applyAlignment="1">
      <alignment horizontal="right"/>
      <protection/>
    </xf>
    <xf numFmtId="0" fontId="1" fillId="0" borderId="0" xfId="56" applyFont="1" applyBorder="1">
      <alignment/>
      <protection/>
    </xf>
    <xf numFmtId="0" fontId="10" fillId="0" borderId="0" xfId="56" applyFont="1">
      <alignment/>
      <protection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/>
    </xf>
    <xf numFmtId="2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center" vertical="center"/>
    </xf>
    <xf numFmtId="0" fontId="19" fillId="33" borderId="0" xfId="0" applyFont="1" applyFill="1" applyAlignment="1">
      <alignment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188" fontId="19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188" fontId="1" fillId="0" borderId="10" xfId="0" applyNumberFormat="1" applyFont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188" fontId="21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49" fontId="19" fillId="0" borderId="11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2" fontId="8" fillId="34" borderId="10" xfId="0" applyNumberFormat="1" applyFont="1" applyFill="1" applyBorder="1" applyAlignment="1">
      <alignment horizontal="center" vertical="center"/>
    </xf>
    <xf numFmtId="189" fontId="8" fillId="33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184" fontId="9" fillId="33" borderId="10" xfId="0" applyNumberFormat="1" applyFont="1" applyFill="1" applyBorder="1" applyAlignment="1">
      <alignment horizontal="center" vertical="center" wrapText="1"/>
    </xf>
    <xf numFmtId="184" fontId="8" fillId="33" borderId="10" xfId="0" applyNumberFormat="1" applyFont="1" applyFill="1" applyBorder="1" applyAlignment="1">
      <alignment horizontal="center" vertical="center" wrapText="1"/>
    </xf>
    <xf numFmtId="188" fontId="9" fillId="33" borderId="10" xfId="0" applyNumberFormat="1" applyFont="1" applyFill="1" applyBorder="1" applyAlignment="1">
      <alignment horizontal="center" vertical="center" wrapText="1"/>
    </xf>
    <xf numFmtId="188" fontId="8" fillId="33" borderId="10" xfId="0" applyNumberFormat="1" applyFont="1" applyFill="1" applyBorder="1" applyAlignment="1">
      <alignment horizontal="center" vertical="center"/>
    </xf>
    <xf numFmtId="188" fontId="8" fillId="33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9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88" fontId="9" fillId="33" borderId="10" xfId="0" applyNumberFormat="1" applyFont="1" applyFill="1" applyBorder="1" applyAlignment="1">
      <alignment horizontal="center" vertical="center"/>
    </xf>
    <xf numFmtId="188" fontId="9" fillId="0" borderId="1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88" fontId="21" fillId="0" borderId="0" xfId="0" applyNumberFormat="1" applyFont="1" applyFill="1" applyAlignment="1">
      <alignment horizontal="left" vertical="center" wrapText="1"/>
    </xf>
    <xf numFmtId="49" fontId="19" fillId="0" borderId="11" xfId="0" applyNumberFormat="1" applyFont="1" applyBorder="1" applyAlignment="1">
      <alignment horizontal="right"/>
    </xf>
    <xf numFmtId="0" fontId="10" fillId="33" borderId="0" xfId="0" applyFont="1" applyFill="1" applyAlignment="1">
      <alignment horizontal="right" vertical="top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/>
    </xf>
    <xf numFmtId="0" fontId="9" fillId="33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188" fontId="19" fillId="0" borderId="0" xfId="0" applyNumberFormat="1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188" fontId="9" fillId="0" borderId="0" xfId="0" applyNumberFormat="1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 wrapText="1"/>
    </xf>
    <xf numFmtId="0" fontId="0" fillId="0" borderId="0" xfId="0" applyAlignment="1">
      <alignment/>
    </xf>
    <xf numFmtId="0" fontId="13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 vertical="top"/>
    </xf>
    <xf numFmtId="0" fontId="12" fillId="0" borderId="0" xfId="0" applyFont="1" applyAlignment="1">
      <alignment horizontal="right"/>
    </xf>
    <xf numFmtId="49" fontId="12" fillId="0" borderId="11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11" xfId="0" applyFont="1" applyBorder="1" applyAlignment="1">
      <alignment horizontal="right"/>
    </xf>
    <xf numFmtId="49" fontId="12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" fontId="9" fillId="0" borderId="33" xfId="0" applyNumberFormat="1" applyFont="1" applyBorder="1" applyAlignment="1">
      <alignment horizontal="center" vertical="center"/>
    </xf>
    <xf numFmtId="1" fontId="9" fillId="0" borderId="31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" fontId="9" fillId="0" borderId="14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1" fontId="9" fillId="0" borderId="32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1" fontId="8" fillId="0" borderId="14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1" fontId="8" fillId="0" borderId="40" xfId="0" applyNumberFormat="1" applyFont="1" applyBorder="1" applyAlignment="1">
      <alignment horizontal="center" vertical="center"/>
    </xf>
    <xf numFmtId="1" fontId="8" fillId="0" borderId="38" xfId="0" applyNumberFormat="1" applyFont="1" applyBorder="1" applyAlignment="1">
      <alignment horizontal="center" vertical="center"/>
    </xf>
    <xf numFmtId="1" fontId="8" fillId="0" borderId="39" xfId="0" applyNumberFormat="1" applyFont="1" applyBorder="1" applyAlignment="1">
      <alignment horizontal="center" vertical="center"/>
    </xf>
    <xf numFmtId="1" fontId="8" fillId="0" borderId="41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1" fontId="8" fillId="0" borderId="34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49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1" fontId="8" fillId="0" borderId="33" xfId="0" applyNumberFormat="1" applyFont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1" fillId="0" borderId="12" xfId="56" applyFont="1" applyBorder="1" applyAlignment="1">
      <alignment horizontal="center" vertical="top"/>
      <protection/>
    </xf>
    <xf numFmtId="210" fontId="9" fillId="0" borderId="28" xfId="56" applyNumberFormat="1" applyFont="1" applyBorder="1" applyAlignment="1">
      <alignment horizontal="center" vertical="center"/>
      <protection/>
    </xf>
    <xf numFmtId="210" fontId="9" fillId="0" borderId="29" xfId="56" applyNumberFormat="1" applyFont="1" applyBorder="1" applyAlignment="1">
      <alignment horizontal="center" vertical="center"/>
      <protection/>
    </xf>
    <xf numFmtId="0" fontId="4" fillId="0" borderId="0" xfId="56" applyFont="1" applyAlignment="1">
      <alignment horizontal="center" wrapText="1"/>
      <protection/>
    </xf>
    <xf numFmtId="0" fontId="16" fillId="0" borderId="0" xfId="56" applyAlignment="1">
      <alignment horizontal="center" wrapText="1"/>
      <protection/>
    </xf>
    <xf numFmtId="212" fontId="9" fillId="0" borderId="36" xfId="56" applyNumberFormat="1" applyFont="1" applyBorder="1" applyAlignment="1">
      <alignment horizontal="center" vertical="center"/>
      <protection/>
    </xf>
    <xf numFmtId="212" fontId="9" fillId="0" borderId="28" xfId="56" applyNumberFormat="1" applyFont="1" applyBorder="1" applyAlignment="1">
      <alignment horizontal="center" vertical="center"/>
      <protection/>
    </xf>
    <xf numFmtId="212" fontId="9" fillId="0" borderId="29" xfId="56" applyNumberFormat="1" applyFont="1" applyBorder="1" applyAlignment="1">
      <alignment horizontal="center" vertical="center"/>
      <protection/>
    </xf>
    <xf numFmtId="0" fontId="8" fillId="0" borderId="37" xfId="56" applyFont="1" applyBorder="1" applyAlignment="1">
      <alignment horizontal="center" vertical="center" wrapText="1"/>
      <protection/>
    </xf>
    <xf numFmtId="0" fontId="8" fillId="0" borderId="38" xfId="56" applyFont="1" applyBorder="1" applyAlignment="1">
      <alignment horizontal="center" vertical="center" wrapText="1"/>
      <protection/>
    </xf>
    <xf numFmtId="0" fontId="8" fillId="0" borderId="41" xfId="56" applyFont="1" applyBorder="1" applyAlignment="1">
      <alignment horizontal="center" vertical="center" wrapText="1"/>
      <protection/>
    </xf>
    <xf numFmtId="0" fontId="8" fillId="0" borderId="37" xfId="56" applyFont="1" applyBorder="1" applyAlignment="1">
      <alignment horizontal="center" vertical="center"/>
      <protection/>
    </xf>
    <xf numFmtId="0" fontId="8" fillId="0" borderId="38" xfId="56" applyFont="1" applyBorder="1" applyAlignment="1">
      <alignment horizontal="center" vertical="center"/>
      <protection/>
    </xf>
    <xf numFmtId="0" fontId="8" fillId="0" borderId="41" xfId="56" applyFont="1" applyBorder="1" applyAlignment="1">
      <alignment horizontal="center" vertical="center"/>
      <protection/>
    </xf>
    <xf numFmtId="0" fontId="1" fillId="0" borderId="0" xfId="56" applyFont="1" applyAlignment="1">
      <alignment horizontal="right" wrapText="1"/>
      <protection/>
    </xf>
    <xf numFmtId="0" fontId="4" fillId="0" borderId="0" xfId="56" applyFont="1" applyAlignment="1">
      <alignment horizontal="center"/>
      <protection/>
    </xf>
    <xf numFmtId="0" fontId="17" fillId="0" borderId="0" xfId="56" applyFont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8" fillId="0" borderId="0" xfId="56" applyFont="1" applyAlignment="1">
      <alignment horizontal="right"/>
      <protection/>
    </xf>
    <xf numFmtId="0" fontId="18" fillId="0" borderId="0" xfId="56" applyFont="1" applyAlignment="1">
      <alignment/>
      <protection/>
    </xf>
    <xf numFmtId="0" fontId="12" fillId="0" borderId="0" xfId="56" applyFont="1" applyBorder="1" applyAlignment="1">
      <alignment horizontal="right"/>
      <protection/>
    </xf>
    <xf numFmtId="0" fontId="16" fillId="0" borderId="0" xfId="56" applyAlignment="1">
      <alignment/>
      <protection/>
    </xf>
    <xf numFmtId="0" fontId="9" fillId="0" borderId="35" xfId="56" applyFont="1" applyBorder="1" applyAlignment="1">
      <alignment vertical="center"/>
      <protection/>
    </xf>
    <xf numFmtId="0" fontId="9" fillId="0" borderId="25" xfId="56" applyFont="1" applyBorder="1" applyAlignment="1">
      <alignment vertical="center"/>
      <protection/>
    </xf>
    <xf numFmtId="0" fontId="9" fillId="0" borderId="27" xfId="56" applyFont="1" applyBorder="1" applyAlignment="1">
      <alignment vertical="center"/>
      <protection/>
    </xf>
    <xf numFmtId="212" fontId="9" fillId="0" borderId="35" xfId="56" applyNumberFormat="1" applyFont="1" applyBorder="1" applyAlignment="1">
      <alignment horizontal="center" vertical="center"/>
      <protection/>
    </xf>
    <xf numFmtId="212" fontId="9" fillId="0" borderId="25" xfId="56" applyNumberFormat="1" applyFont="1" applyBorder="1" applyAlignment="1">
      <alignment horizontal="center" vertical="center"/>
      <protection/>
    </xf>
    <xf numFmtId="212" fontId="9" fillId="0" borderId="27" xfId="56" applyNumberFormat="1" applyFont="1" applyBorder="1" applyAlignment="1">
      <alignment horizontal="center" vertical="center"/>
      <protection/>
    </xf>
    <xf numFmtId="49" fontId="9" fillId="0" borderId="36" xfId="56" applyNumberFormat="1" applyFont="1" applyBorder="1" applyAlignment="1">
      <alignment horizontal="center" vertical="center"/>
      <protection/>
    </xf>
    <xf numFmtId="49" fontId="9" fillId="0" borderId="28" xfId="56" applyNumberFormat="1" applyFont="1" applyBorder="1" applyAlignment="1">
      <alignment horizontal="center" vertical="center"/>
      <protection/>
    </xf>
    <xf numFmtId="0" fontId="9" fillId="0" borderId="36" xfId="56" applyFont="1" applyBorder="1" applyAlignment="1">
      <alignment vertical="center"/>
      <protection/>
    </xf>
    <xf numFmtId="0" fontId="9" fillId="0" borderId="28" xfId="56" applyFont="1" applyBorder="1" applyAlignment="1">
      <alignment vertical="center"/>
      <protection/>
    </xf>
    <xf numFmtId="0" fontId="9" fillId="0" borderId="29" xfId="56" applyFont="1" applyBorder="1" applyAlignment="1">
      <alignment vertical="center"/>
      <protection/>
    </xf>
    <xf numFmtId="49" fontId="9" fillId="0" borderId="35" xfId="56" applyNumberFormat="1" applyFont="1" applyBorder="1" applyAlignment="1">
      <alignment horizontal="center" vertical="center"/>
      <protection/>
    </xf>
    <xf numFmtId="49" fontId="9" fillId="0" borderId="25" xfId="56" applyNumberFormat="1" applyFont="1" applyBorder="1" applyAlignment="1">
      <alignment horizontal="center" vertical="center"/>
      <protection/>
    </xf>
    <xf numFmtId="210" fontId="9" fillId="0" borderId="25" xfId="56" applyNumberFormat="1" applyFont="1" applyBorder="1" applyAlignment="1">
      <alignment horizontal="center" vertical="center"/>
      <protection/>
    </xf>
    <xf numFmtId="210" fontId="9" fillId="0" borderId="27" xfId="56" applyNumberFormat="1" applyFont="1" applyBorder="1" applyAlignment="1">
      <alignment horizontal="center" vertical="center"/>
      <protection/>
    </xf>
    <xf numFmtId="0" fontId="9" fillId="0" borderId="36" xfId="56" applyNumberFormat="1" applyFont="1" applyBorder="1" applyAlignment="1">
      <alignment vertical="center" wrapText="1"/>
      <protection/>
    </xf>
    <xf numFmtId="0" fontId="9" fillId="0" borderId="28" xfId="56" applyNumberFormat="1" applyFont="1" applyBorder="1" applyAlignment="1">
      <alignment vertical="center" wrapText="1"/>
      <protection/>
    </xf>
    <xf numFmtId="0" fontId="9" fillId="0" borderId="29" xfId="56" applyNumberFormat="1" applyFont="1" applyBorder="1" applyAlignment="1">
      <alignment vertical="center" wrapText="1"/>
      <protection/>
    </xf>
    <xf numFmtId="49" fontId="9" fillId="0" borderId="30" xfId="56" applyNumberFormat="1" applyFont="1" applyBorder="1" applyAlignment="1">
      <alignment horizontal="center" vertical="center"/>
      <protection/>
    </xf>
    <xf numFmtId="49" fontId="9" fillId="0" borderId="31" xfId="56" applyNumberFormat="1" applyFont="1" applyBorder="1" applyAlignment="1">
      <alignment horizontal="center" vertical="center"/>
      <protection/>
    </xf>
    <xf numFmtId="0" fontId="9" fillId="0" borderId="30" xfId="56" applyFont="1" applyBorder="1" applyAlignment="1">
      <alignment vertical="center"/>
      <protection/>
    </xf>
    <xf numFmtId="0" fontId="9" fillId="0" borderId="31" xfId="56" applyFont="1" applyBorder="1" applyAlignment="1">
      <alignment vertical="center"/>
      <protection/>
    </xf>
    <xf numFmtId="0" fontId="9" fillId="0" borderId="34" xfId="56" applyFont="1" applyBorder="1" applyAlignment="1">
      <alignment vertical="center"/>
      <protection/>
    </xf>
    <xf numFmtId="212" fontId="9" fillId="0" borderId="30" xfId="56" applyNumberFormat="1" applyFont="1" applyBorder="1" applyAlignment="1">
      <alignment horizontal="center" vertical="center"/>
      <protection/>
    </xf>
    <xf numFmtId="212" fontId="9" fillId="0" borderId="31" xfId="56" applyNumberFormat="1" applyFont="1" applyBorder="1" applyAlignment="1">
      <alignment horizontal="center" vertical="center"/>
      <protection/>
    </xf>
    <xf numFmtId="212" fontId="9" fillId="0" borderId="34" xfId="56" applyNumberFormat="1" applyFont="1" applyBorder="1" applyAlignment="1">
      <alignment horizontal="center" vertical="center"/>
      <protection/>
    </xf>
    <xf numFmtId="210" fontId="9" fillId="0" borderId="31" xfId="56" applyNumberFormat="1" applyFont="1" applyBorder="1" applyAlignment="1">
      <alignment horizontal="center" vertical="center"/>
      <protection/>
    </xf>
    <xf numFmtId="210" fontId="9" fillId="0" borderId="34" xfId="56" applyNumberFormat="1" applyFont="1" applyBorder="1" applyAlignment="1">
      <alignment horizontal="center" vertical="center"/>
      <protection/>
    </xf>
    <xf numFmtId="210" fontId="8" fillId="0" borderId="25" xfId="56" applyNumberFormat="1" applyFont="1" applyBorder="1" applyAlignment="1">
      <alignment horizontal="center" vertical="center"/>
      <protection/>
    </xf>
    <xf numFmtId="210" fontId="8" fillId="0" borderId="27" xfId="56" applyNumberFormat="1" applyFont="1" applyBorder="1" applyAlignment="1">
      <alignment horizontal="center" vertical="center"/>
      <protection/>
    </xf>
    <xf numFmtId="49" fontId="9" fillId="0" borderId="29" xfId="56" applyNumberFormat="1" applyFont="1" applyBorder="1" applyAlignment="1">
      <alignment horizontal="center" vertical="center"/>
      <protection/>
    </xf>
    <xf numFmtId="210" fontId="9" fillId="0" borderId="36" xfId="56" applyNumberFormat="1" applyFont="1" applyBorder="1" applyAlignment="1">
      <alignment horizontal="center" vertical="center"/>
      <protection/>
    </xf>
    <xf numFmtId="212" fontId="8" fillId="0" borderId="35" xfId="56" applyNumberFormat="1" applyFont="1" applyBorder="1" applyAlignment="1">
      <alignment horizontal="center" vertical="center"/>
      <protection/>
    </xf>
    <xf numFmtId="212" fontId="8" fillId="0" borderId="25" xfId="56" applyNumberFormat="1" applyFont="1" applyBorder="1" applyAlignment="1">
      <alignment horizontal="center" vertical="center"/>
      <protection/>
    </xf>
    <xf numFmtId="212" fontId="8" fillId="0" borderId="27" xfId="56" applyNumberFormat="1" applyFont="1" applyBorder="1" applyAlignment="1">
      <alignment horizontal="center" vertical="center"/>
      <protection/>
    </xf>
    <xf numFmtId="49" fontId="9" fillId="0" borderId="34" xfId="56" applyNumberFormat="1" applyFont="1" applyBorder="1" applyAlignment="1">
      <alignment horizontal="center" vertical="center"/>
      <protection/>
    </xf>
    <xf numFmtId="0" fontId="9" fillId="0" borderId="30" xfId="56" applyFont="1" applyBorder="1" applyAlignment="1">
      <alignment horizontal="right" vertical="center"/>
      <protection/>
    </xf>
    <xf numFmtId="0" fontId="9" fillId="0" borderId="31" xfId="56" applyFont="1" applyBorder="1" applyAlignment="1">
      <alignment horizontal="right" vertical="center"/>
      <protection/>
    </xf>
    <xf numFmtId="0" fontId="9" fillId="0" borderId="34" xfId="56" applyFont="1" applyBorder="1" applyAlignment="1">
      <alignment horizontal="right" vertical="center"/>
      <protection/>
    </xf>
    <xf numFmtId="210" fontId="9" fillId="0" borderId="30" xfId="56" applyNumberFormat="1" applyFont="1" applyBorder="1" applyAlignment="1">
      <alignment horizontal="center" vertical="center"/>
      <protection/>
    </xf>
    <xf numFmtId="49" fontId="8" fillId="0" borderId="35" xfId="56" applyNumberFormat="1" applyFont="1" applyBorder="1" applyAlignment="1">
      <alignment horizontal="center" vertical="center"/>
      <protection/>
    </xf>
    <xf numFmtId="49" fontId="8" fillId="0" borderId="25" xfId="56" applyNumberFormat="1" applyFont="1" applyBorder="1" applyAlignment="1">
      <alignment horizontal="center" vertical="center"/>
      <protection/>
    </xf>
    <xf numFmtId="49" fontId="8" fillId="0" borderId="27" xfId="56" applyNumberFormat="1" applyFont="1" applyBorder="1" applyAlignment="1">
      <alignment horizontal="center" vertical="center"/>
      <protection/>
    </xf>
    <xf numFmtId="0" fontId="8" fillId="0" borderId="35" xfId="56" applyFont="1" applyBorder="1" applyAlignment="1">
      <alignment vertical="center"/>
      <protection/>
    </xf>
    <xf numFmtId="0" fontId="8" fillId="0" borderId="25" xfId="56" applyFont="1" applyBorder="1" applyAlignment="1">
      <alignment vertical="center"/>
      <protection/>
    </xf>
    <xf numFmtId="0" fontId="8" fillId="0" borderId="27" xfId="56" applyFont="1" applyBorder="1" applyAlignment="1">
      <alignment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ИП 2015 239 млн.(с Прил.14)-22.01.15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view="pageBreakPreview" zoomScale="85" zoomScaleNormal="95" zoomScaleSheetLayoutView="85" workbookViewId="0" topLeftCell="A19">
      <selection activeCell="Q10" sqref="Q10"/>
    </sheetView>
  </sheetViews>
  <sheetFormatPr defaultColWidth="0.875" defaultRowHeight="12.75"/>
  <cols>
    <col min="1" max="1" width="6.75390625" style="103" customWidth="1"/>
    <col min="2" max="2" width="26.75390625" style="103" customWidth="1"/>
    <col min="3" max="3" width="8.375" style="103" customWidth="1"/>
    <col min="4" max="4" width="17.375" style="104" customWidth="1"/>
    <col min="5" max="5" width="9.75390625" style="103" customWidth="1"/>
    <col min="6" max="6" width="10.625" style="103" customWidth="1"/>
    <col min="7" max="8" width="11.625" style="103" customWidth="1"/>
    <col min="9" max="9" width="9.75390625" style="103" customWidth="1"/>
    <col min="10" max="10" width="10.125" style="104" customWidth="1"/>
    <col min="11" max="11" width="15.125" style="104" customWidth="1"/>
    <col min="12" max="12" width="10.125" style="104" customWidth="1"/>
    <col min="13" max="13" width="14.875" style="104" customWidth="1"/>
    <col min="14" max="14" width="8.75390625" style="104" customWidth="1"/>
    <col min="15" max="15" width="8.25390625" style="104" customWidth="1"/>
    <col min="16" max="16" width="6.875" style="104" customWidth="1"/>
    <col min="17" max="17" width="7.75390625" style="103" customWidth="1"/>
    <col min="18" max="16384" width="0.875" style="103" customWidth="1"/>
  </cols>
  <sheetData>
    <row r="1" spans="14:18" ht="51.75" customHeight="1">
      <c r="N1" s="175" t="s">
        <v>98</v>
      </c>
      <c r="O1" s="175"/>
      <c r="P1" s="175"/>
      <c r="Q1" s="175"/>
      <c r="R1" s="105"/>
    </row>
    <row r="2" spans="14:17" s="26" customFormat="1" ht="30" customHeight="1">
      <c r="N2" s="131"/>
      <c r="O2" s="176" t="s">
        <v>257</v>
      </c>
      <c r="P2" s="176"/>
      <c r="Q2" s="176"/>
    </row>
    <row r="3" spans="14:20" ht="27" customHeight="1">
      <c r="N3" s="132"/>
      <c r="O3" s="177" t="s">
        <v>258</v>
      </c>
      <c r="P3" s="177"/>
      <c r="Q3" s="177"/>
      <c r="R3" s="106"/>
      <c r="S3" s="26"/>
      <c r="T3" s="26"/>
    </row>
    <row r="4" spans="1:20" ht="22.5" customHeight="1">
      <c r="A4" s="180" t="s">
        <v>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37" t="s">
        <v>100</v>
      </c>
      <c r="P4" s="174" t="s">
        <v>297</v>
      </c>
      <c r="Q4" s="174"/>
      <c r="R4" s="107"/>
      <c r="S4" s="26"/>
      <c r="T4" s="26"/>
    </row>
    <row r="5" spans="1:20" ht="12" customHeight="1">
      <c r="A5" s="180" t="s">
        <v>325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08"/>
      <c r="P5" s="178"/>
      <c r="Q5" s="178"/>
      <c r="R5" s="107"/>
      <c r="S5" s="26"/>
      <c r="T5" s="26"/>
    </row>
    <row r="6" spans="1:20" ht="15.75">
      <c r="A6" s="180" t="s">
        <v>95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P6" s="66"/>
      <c r="Q6" s="26"/>
      <c r="R6" s="26"/>
      <c r="S6" s="26"/>
      <c r="T6" s="26"/>
    </row>
    <row r="7" spans="12:15" ht="48" customHeight="1">
      <c r="L7" s="179"/>
      <c r="M7" s="179"/>
      <c r="N7" s="179"/>
      <c r="O7" s="179"/>
    </row>
    <row r="8" spans="1:17" ht="12.75">
      <c r="A8" s="181" t="s">
        <v>0</v>
      </c>
      <c r="B8" s="182" t="s">
        <v>1</v>
      </c>
      <c r="C8" s="181" t="s">
        <v>2</v>
      </c>
      <c r="D8" s="181" t="s">
        <v>3</v>
      </c>
      <c r="E8" s="181" t="s">
        <v>14</v>
      </c>
      <c r="F8" s="181" t="s">
        <v>15</v>
      </c>
      <c r="G8" s="181" t="s">
        <v>18</v>
      </c>
      <c r="H8" s="181" t="s">
        <v>19</v>
      </c>
      <c r="I8" s="181" t="s">
        <v>317</v>
      </c>
      <c r="J8" s="181" t="s">
        <v>20</v>
      </c>
      <c r="K8" s="181"/>
      <c r="L8" s="181"/>
      <c r="M8" s="181"/>
      <c r="N8" s="181" t="s">
        <v>256</v>
      </c>
      <c r="O8" s="181"/>
      <c r="P8" s="181"/>
      <c r="Q8" s="181"/>
    </row>
    <row r="9" spans="1:17" ht="38.25" customHeight="1">
      <c r="A9" s="181"/>
      <c r="B9" s="182"/>
      <c r="C9" s="181"/>
      <c r="D9" s="181"/>
      <c r="E9" s="181"/>
      <c r="F9" s="181"/>
      <c r="G9" s="181"/>
      <c r="H9" s="181"/>
      <c r="I9" s="181"/>
      <c r="J9" s="121">
        <v>2020</v>
      </c>
      <c r="K9" s="121">
        <v>2021</v>
      </c>
      <c r="L9" s="121">
        <v>2022</v>
      </c>
      <c r="M9" s="121" t="s">
        <v>16</v>
      </c>
      <c r="N9" s="121">
        <v>2020</v>
      </c>
      <c r="O9" s="121">
        <v>2021</v>
      </c>
      <c r="P9" s="121">
        <v>2022</v>
      </c>
      <c r="Q9" s="121" t="s">
        <v>16</v>
      </c>
    </row>
    <row r="10" spans="1:17" ht="38.25" customHeight="1">
      <c r="A10" s="181"/>
      <c r="B10" s="182"/>
      <c r="C10" s="112" t="s">
        <v>17</v>
      </c>
      <c r="D10" s="112" t="s">
        <v>4</v>
      </c>
      <c r="E10" s="181"/>
      <c r="F10" s="181"/>
      <c r="G10" s="112" t="s">
        <v>5</v>
      </c>
      <c r="H10" s="112" t="s">
        <v>5</v>
      </c>
      <c r="I10" s="112" t="s">
        <v>5</v>
      </c>
      <c r="J10" s="112" t="s">
        <v>4</v>
      </c>
      <c r="K10" s="112" t="s">
        <v>4</v>
      </c>
      <c r="L10" s="112" t="s">
        <v>4</v>
      </c>
      <c r="M10" s="112" t="s">
        <v>4</v>
      </c>
      <c r="N10" s="112" t="s">
        <v>5</v>
      </c>
      <c r="O10" s="112" t="s">
        <v>5</v>
      </c>
      <c r="P10" s="112" t="s">
        <v>5</v>
      </c>
      <c r="Q10" s="112" t="s">
        <v>5</v>
      </c>
    </row>
    <row r="11" spans="1:17" s="26" customFormat="1" ht="21.75" customHeight="1">
      <c r="A11" s="154"/>
      <c r="B11" s="123" t="s">
        <v>106</v>
      </c>
      <c r="C11" s="124"/>
      <c r="D11" s="121"/>
      <c r="E11" s="124"/>
      <c r="F11" s="124"/>
      <c r="G11" s="111"/>
      <c r="H11" s="111"/>
      <c r="I11" s="111"/>
      <c r="J11" s="111"/>
      <c r="K11" s="111"/>
      <c r="L11" s="111"/>
      <c r="M11" s="111"/>
      <c r="N11" s="152"/>
      <c r="O11" s="152"/>
      <c r="P11" s="152"/>
      <c r="Q11" s="151"/>
    </row>
    <row r="12" spans="1:17" s="26" customFormat="1" ht="32.25" customHeight="1">
      <c r="A12" s="155" t="s">
        <v>8</v>
      </c>
      <c r="B12" s="122" t="s">
        <v>9</v>
      </c>
      <c r="C12" s="124"/>
      <c r="D12" s="121"/>
      <c r="E12" s="124"/>
      <c r="F12" s="124"/>
      <c r="G12" s="111"/>
      <c r="H12" s="111"/>
      <c r="I12" s="111"/>
      <c r="J12" s="111"/>
      <c r="K12" s="111"/>
      <c r="L12" s="111"/>
      <c r="M12" s="111"/>
      <c r="N12" s="152"/>
      <c r="O12" s="152"/>
      <c r="P12" s="152"/>
      <c r="Q12" s="151"/>
    </row>
    <row r="13" spans="1:17" s="26" customFormat="1" ht="39" customHeight="1">
      <c r="A13" s="155" t="s">
        <v>21</v>
      </c>
      <c r="B13" s="122" t="s">
        <v>10</v>
      </c>
      <c r="C13" s="124"/>
      <c r="D13" s="121"/>
      <c r="E13" s="124"/>
      <c r="F13" s="124"/>
      <c r="G13" s="111"/>
      <c r="H13" s="111"/>
      <c r="I13" s="111"/>
      <c r="J13" s="111"/>
      <c r="K13" s="111"/>
      <c r="L13" s="111"/>
      <c r="M13" s="111"/>
      <c r="N13" s="152"/>
      <c r="O13" s="152"/>
      <c r="P13" s="152"/>
      <c r="Q13" s="152"/>
    </row>
    <row r="14" spans="1:17" s="26" customFormat="1" ht="21.75" customHeight="1">
      <c r="A14" s="155" t="s">
        <v>101</v>
      </c>
      <c r="B14" s="122" t="s">
        <v>102</v>
      </c>
      <c r="C14" s="124"/>
      <c r="D14" s="121"/>
      <c r="E14" s="124"/>
      <c r="F14" s="124"/>
      <c r="G14" s="111"/>
      <c r="H14" s="111"/>
      <c r="I14" s="111"/>
      <c r="J14" s="111"/>
      <c r="K14" s="111"/>
      <c r="L14" s="111"/>
      <c r="M14" s="111"/>
      <c r="N14" s="152"/>
      <c r="O14" s="152"/>
      <c r="P14" s="152"/>
      <c r="Q14" s="151"/>
    </row>
    <row r="15" spans="1:17" s="26" customFormat="1" ht="25.5">
      <c r="A15" s="156" t="s">
        <v>285</v>
      </c>
      <c r="B15" s="126" t="s">
        <v>286</v>
      </c>
      <c r="C15" s="127" t="s">
        <v>255</v>
      </c>
      <c r="D15" s="109" t="s">
        <v>287</v>
      </c>
      <c r="E15" s="127">
        <v>2020</v>
      </c>
      <c r="F15" s="127">
        <v>2020</v>
      </c>
      <c r="G15" s="150">
        <v>25.348</v>
      </c>
      <c r="H15" s="150">
        <v>25.348</v>
      </c>
      <c r="I15" s="109"/>
      <c r="J15" s="109" t="s">
        <v>287</v>
      </c>
      <c r="K15" s="109"/>
      <c r="M15" s="109" t="s">
        <v>287</v>
      </c>
      <c r="N15" s="150">
        <v>25.348</v>
      </c>
      <c r="O15" s="150"/>
      <c r="P15" s="150"/>
      <c r="Q15" s="150">
        <v>25.348</v>
      </c>
    </row>
    <row r="16" spans="1:17" s="26" customFormat="1" ht="39" customHeight="1">
      <c r="A16" s="155" t="s">
        <v>11</v>
      </c>
      <c r="B16" s="122" t="s">
        <v>12</v>
      </c>
      <c r="C16" s="124"/>
      <c r="D16" s="121"/>
      <c r="E16" s="124"/>
      <c r="F16" s="124"/>
      <c r="G16" s="152"/>
      <c r="H16" s="152"/>
      <c r="I16" s="111"/>
      <c r="J16" s="111"/>
      <c r="K16" s="111"/>
      <c r="L16" s="111"/>
      <c r="M16" s="111"/>
      <c r="N16" s="152"/>
      <c r="O16" s="152"/>
      <c r="P16" s="152"/>
      <c r="Q16" s="152"/>
    </row>
    <row r="17" spans="1:17" s="115" customFormat="1" ht="46.5" customHeight="1">
      <c r="A17" s="155" t="s">
        <v>25</v>
      </c>
      <c r="B17" s="122" t="s">
        <v>10</v>
      </c>
      <c r="C17" s="127"/>
      <c r="D17" s="112"/>
      <c r="E17" s="127"/>
      <c r="F17" s="127"/>
      <c r="G17" s="150"/>
      <c r="H17" s="150"/>
      <c r="I17" s="109"/>
      <c r="J17" s="109"/>
      <c r="K17" s="109"/>
      <c r="L17" s="109"/>
      <c r="M17" s="109"/>
      <c r="N17" s="150"/>
      <c r="O17" s="150"/>
      <c r="P17" s="150"/>
      <c r="Q17" s="169"/>
    </row>
    <row r="18" spans="1:17" s="26" customFormat="1" ht="35.25" customHeight="1">
      <c r="A18" s="155" t="s">
        <v>27</v>
      </c>
      <c r="B18" s="122" t="s">
        <v>288</v>
      </c>
      <c r="C18" s="124"/>
      <c r="D18" s="121"/>
      <c r="E18" s="124"/>
      <c r="F18" s="124"/>
      <c r="G18" s="152"/>
      <c r="H18" s="151"/>
      <c r="I18" s="111"/>
      <c r="J18" s="111"/>
      <c r="K18" s="111"/>
      <c r="L18" s="111"/>
      <c r="M18" s="111"/>
      <c r="N18" s="152"/>
      <c r="O18" s="152"/>
      <c r="P18" s="151"/>
      <c r="Q18" s="151"/>
    </row>
    <row r="19" spans="1:17" s="26" customFormat="1" ht="26.25" customHeight="1">
      <c r="A19" s="156" t="s">
        <v>289</v>
      </c>
      <c r="B19" s="126" t="s">
        <v>300</v>
      </c>
      <c r="C19" s="127" t="s">
        <v>255</v>
      </c>
      <c r="D19" s="112" t="s">
        <v>313</v>
      </c>
      <c r="E19" s="127">
        <v>2022</v>
      </c>
      <c r="F19" s="127">
        <v>2022</v>
      </c>
      <c r="G19" s="150">
        <v>22.247</v>
      </c>
      <c r="H19" s="150">
        <v>22.247</v>
      </c>
      <c r="I19" s="111"/>
      <c r="J19" s="111"/>
      <c r="K19" s="111"/>
      <c r="L19" s="112" t="s">
        <v>313</v>
      </c>
      <c r="M19" s="112" t="s">
        <v>313</v>
      </c>
      <c r="N19" s="150"/>
      <c r="O19" s="150"/>
      <c r="P19" s="150">
        <v>22.247</v>
      </c>
      <c r="Q19" s="150">
        <v>22.247</v>
      </c>
    </row>
    <row r="20" spans="1:17" s="131" customFormat="1" ht="51.75" customHeight="1">
      <c r="A20" s="156" t="s">
        <v>290</v>
      </c>
      <c r="B20" s="126" t="s">
        <v>299</v>
      </c>
      <c r="C20" s="127" t="s">
        <v>255</v>
      </c>
      <c r="D20" s="112" t="s">
        <v>314</v>
      </c>
      <c r="E20" s="127">
        <v>2022</v>
      </c>
      <c r="F20" s="127">
        <v>2022</v>
      </c>
      <c r="G20" s="150">
        <v>4.391</v>
      </c>
      <c r="H20" s="150">
        <v>4.391</v>
      </c>
      <c r="I20" s="109"/>
      <c r="J20" s="109"/>
      <c r="K20" s="109"/>
      <c r="L20" s="112" t="s">
        <v>314</v>
      </c>
      <c r="M20" s="112" t="s">
        <v>314</v>
      </c>
      <c r="N20" s="150"/>
      <c r="O20" s="150"/>
      <c r="P20" s="150">
        <v>4.391</v>
      </c>
      <c r="Q20" s="150">
        <v>4.391</v>
      </c>
    </row>
    <row r="21" spans="1:17" s="26" customFormat="1" ht="38.25">
      <c r="A21" s="156" t="s">
        <v>291</v>
      </c>
      <c r="B21" s="126" t="s">
        <v>312</v>
      </c>
      <c r="C21" s="127" t="s">
        <v>255</v>
      </c>
      <c r="D21" s="112" t="s">
        <v>315</v>
      </c>
      <c r="E21" s="127">
        <v>2020</v>
      </c>
      <c r="F21" s="127">
        <v>2020</v>
      </c>
      <c r="G21" s="150">
        <v>5.271</v>
      </c>
      <c r="H21" s="150">
        <v>5.271</v>
      </c>
      <c r="I21" s="109"/>
      <c r="J21" s="112" t="s">
        <v>315</v>
      </c>
      <c r="K21" s="109"/>
      <c r="L21" s="109"/>
      <c r="M21" s="112" t="s">
        <v>315</v>
      </c>
      <c r="N21" s="150">
        <v>5.271</v>
      </c>
      <c r="O21" s="150"/>
      <c r="P21" s="150"/>
      <c r="Q21" s="150">
        <v>5.271</v>
      </c>
    </row>
    <row r="22" spans="1:17" s="26" customFormat="1" ht="38.25">
      <c r="A22" s="156" t="s">
        <v>292</v>
      </c>
      <c r="B22" s="126" t="s">
        <v>301</v>
      </c>
      <c r="C22" s="127" t="s">
        <v>255</v>
      </c>
      <c r="D22" s="161" t="s">
        <v>316</v>
      </c>
      <c r="E22" s="127">
        <v>2021</v>
      </c>
      <c r="F22" s="127">
        <v>2021</v>
      </c>
      <c r="G22" s="150">
        <v>1.412</v>
      </c>
      <c r="H22" s="150">
        <v>1.412</v>
      </c>
      <c r="I22" s="109"/>
      <c r="J22" s="109"/>
      <c r="K22" s="161" t="s">
        <v>316</v>
      </c>
      <c r="L22" s="109"/>
      <c r="M22" s="161" t="s">
        <v>316</v>
      </c>
      <c r="N22" s="150"/>
      <c r="O22" s="150">
        <v>1.412</v>
      </c>
      <c r="P22" s="150"/>
      <c r="Q22" s="150">
        <v>1.412</v>
      </c>
    </row>
    <row r="23" spans="1:17" s="26" customFormat="1" ht="38.25">
      <c r="A23" s="156" t="s">
        <v>293</v>
      </c>
      <c r="B23" s="126" t="s">
        <v>302</v>
      </c>
      <c r="C23" s="127" t="s">
        <v>255</v>
      </c>
      <c r="D23" s="161" t="s">
        <v>318</v>
      </c>
      <c r="E23" s="127">
        <v>2021</v>
      </c>
      <c r="F23" s="127">
        <v>2021</v>
      </c>
      <c r="G23" s="169">
        <v>1.106</v>
      </c>
      <c r="H23" s="169">
        <v>1.106</v>
      </c>
      <c r="I23" s="109"/>
      <c r="J23" s="109"/>
      <c r="K23" s="161" t="s">
        <v>318</v>
      </c>
      <c r="L23" s="109"/>
      <c r="M23" s="161" t="s">
        <v>318</v>
      </c>
      <c r="N23" s="150"/>
      <c r="O23" s="169">
        <v>1.106</v>
      </c>
      <c r="P23" s="150"/>
      <c r="Q23" s="169">
        <v>1.106</v>
      </c>
    </row>
    <row r="24" spans="1:17" s="26" customFormat="1" ht="38.25">
      <c r="A24" s="156" t="s">
        <v>294</v>
      </c>
      <c r="B24" s="126" t="s">
        <v>303</v>
      </c>
      <c r="C24" s="127" t="s">
        <v>255</v>
      </c>
      <c r="D24" s="161" t="s">
        <v>319</v>
      </c>
      <c r="E24" s="127">
        <v>2021</v>
      </c>
      <c r="F24" s="127">
        <v>2021</v>
      </c>
      <c r="G24" s="150">
        <v>0.545</v>
      </c>
      <c r="H24" s="150">
        <v>0.545</v>
      </c>
      <c r="I24" s="109"/>
      <c r="J24" s="109"/>
      <c r="K24" s="161" t="s">
        <v>319</v>
      </c>
      <c r="L24" s="109"/>
      <c r="M24" s="161" t="s">
        <v>319</v>
      </c>
      <c r="N24" s="150"/>
      <c r="O24" s="150">
        <v>0.545</v>
      </c>
      <c r="P24" s="150"/>
      <c r="Q24" s="150">
        <v>0.545</v>
      </c>
    </row>
    <row r="25" spans="1:17" s="26" customFormat="1" ht="38.25">
      <c r="A25" s="156" t="s">
        <v>295</v>
      </c>
      <c r="B25" s="126" t="s">
        <v>304</v>
      </c>
      <c r="C25" s="127" t="s">
        <v>255</v>
      </c>
      <c r="D25" s="161" t="s">
        <v>320</v>
      </c>
      <c r="E25" s="127">
        <v>2021</v>
      </c>
      <c r="F25" s="127">
        <v>2021</v>
      </c>
      <c r="G25" s="150">
        <v>0.909</v>
      </c>
      <c r="H25" s="150">
        <v>0.909</v>
      </c>
      <c r="I25" s="109"/>
      <c r="J25" s="109"/>
      <c r="K25" s="161" t="s">
        <v>320</v>
      </c>
      <c r="L25" s="109"/>
      <c r="M25" s="161" t="s">
        <v>320</v>
      </c>
      <c r="N25" s="150"/>
      <c r="O25" s="150">
        <v>0.909</v>
      </c>
      <c r="P25" s="150"/>
      <c r="Q25" s="150">
        <v>0.909</v>
      </c>
    </row>
    <row r="26" spans="1:17" s="26" customFormat="1" ht="33.75">
      <c r="A26" s="156" t="s">
        <v>296</v>
      </c>
      <c r="B26" s="126" t="s">
        <v>305</v>
      </c>
      <c r="C26" s="127" t="s">
        <v>255</v>
      </c>
      <c r="D26" s="161" t="s">
        <v>321</v>
      </c>
      <c r="E26" s="127">
        <v>2021</v>
      </c>
      <c r="F26" s="127">
        <v>2021</v>
      </c>
      <c r="G26" s="150">
        <v>0.8</v>
      </c>
      <c r="H26" s="150">
        <v>0.8</v>
      </c>
      <c r="I26" s="109"/>
      <c r="J26" s="109"/>
      <c r="K26" s="161" t="s">
        <v>321</v>
      </c>
      <c r="L26" s="109"/>
      <c r="M26" s="161" t="s">
        <v>321</v>
      </c>
      <c r="N26" s="150"/>
      <c r="O26" s="150">
        <v>0.8</v>
      </c>
      <c r="P26" s="150"/>
      <c r="Q26" s="150">
        <v>0.8</v>
      </c>
    </row>
    <row r="27" spans="1:17" ht="25.5">
      <c r="A27" s="156" t="s">
        <v>309</v>
      </c>
      <c r="B27" s="126" t="s">
        <v>306</v>
      </c>
      <c r="C27" s="127" t="s">
        <v>255</v>
      </c>
      <c r="D27" s="161" t="s">
        <v>318</v>
      </c>
      <c r="E27" s="127">
        <v>2021</v>
      </c>
      <c r="F27" s="127">
        <v>2021</v>
      </c>
      <c r="G27" s="150">
        <v>1.106</v>
      </c>
      <c r="H27" s="150">
        <v>1.106</v>
      </c>
      <c r="I27" s="109"/>
      <c r="J27" s="109"/>
      <c r="K27" s="161" t="s">
        <v>318</v>
      </c>
      <c r="L27" s="109"/>
      <c r="M27" s="161" t="s">
        <v>318</v>
      </c>
      <c r="N27" s="150"/>
      <c r="O27" s="150">
        <v>1.106</v>
      </c>
      <c r="P27" s="150"/>
      <c r="Q27" s="150">
        <v>1.106</v>
      </c>
    </row>
    <row r="28" spans="1:17" ht="38.25">
      <c r="A28" s="156" t="s">
        <v>310</v>
      </c>
      <c r="B28" s="126" t="s">
        <v>307</v>
      </c>
      <c r="C28" s="127" t="s">
        <v>255</v>
      </c>
      <c r="D28" s="161" t="s">
        <v>322</v>
      </c>
      <c r="E28" s="127">
        <v>2021</v>
      </c>
      <c r="F28" s="127">
        <v>2021</v>
      </c>
      <c r="G28" s="150">
        <v>1.144</v>
      </c>
      <c r="H28" s="150">
        <v>1.144</v>
      </c>
      <c r="I28" s="109"/>
      <c r="J28" s="109"/>
      <c r="K28" s="161" t="s">
        <v>322</v>
      </c>
      <c r="L28" s="109"/>
      <c r="M28" s="161" t="s">
        <v>322</v>
      </c>
      <c r="N28" s="150"/>
      <c r="O28" s="150">
        <v>1.144</v>
      </c>
      <c r="P28" s="150"/>
      <c r="Q28" s="150">
        <v>1.144</v>
      </c>
    </row>
    <row r="29" spans="1:17" ht="25.5">
      <c r="A29" s="156" t="s">
        <v>311</v>
      </c>
      <c r="B29" s="126" t="s">
        <v>308</v>
      </c>
      <c r="C29" s="127" t="s">
        <v>255</v>
      </c>
      <c r="D29" s="161" t="s">
        <v>323</v>
      </c>
      <c r="E29" s="127">
        <v>2021</v>
      </c>
      <c r="F29" s="127">
        <v>2021</v>
      </c>
      <c r="G29" s="150">
        <v>0.892</v>
      </c>
      <c r="H29" s="150">
        <v>0.892</v>
      </c>
      <c r="I29" s="157"/>
      <c r="J29" s="157"/>
      <c r="K29" s="161" t="s">
        <v>323</v>
      </c>
      <c r="L29" s="157"/>
      <c r="M29" s="161" t="s">
        <v>323</v>
      </c>
      <c r="N29" s="170"/>
      <c r="O29" s="150">
        <v>0.892</v>
      </c>
      <c r="P29" s="170"/>
      <c r="Q29" s="150">
        <v>0.892</v>
      </c>
    </row>
    <row r="30" spans="1:17" s="26" customFormat="1" ht="54.75" customHeight="1">
      <c r="A30" s="28"/>
      <c r="B30" s="167" t="s">
        <v>264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67" t="s">
        <v>265</v>
      </c>
      <c r="O30" s="134"/>
      <c r="P30" s="134"/>
      <c r="Q30" s="134"/>
    </row>
    <row r="31" spans="1:17" ht="56.25" customHeight="1">
      <c r="A31" s="28"/>
      <c r="B31" s="183" t="s">
        <v>254</v>
      </c>
      <c r="C31" s="183"/>
      <c r="D31" s="183"/>
      <c r="E31" s="183"/>
      <c r="F31" s="135"/>
      <c r="G31" s="136"/>
      <c r="H31" s="135"/>
      <c r="I31" s="135"/>
      <c r="J31" s="135"/>
      <c r="K31" s="135"/>
      <c r="L31" s="135"/>
      <c r="M31" s="135"/>
      <c r="N31" s="173" t="s">
        <v>266</v>
      </c>
      <c r="O31" s="173"/>
      <c r="P31" s="173"/>
      <c r="Q31" s="173"/>
    </row>
    <row r="32" spans="2:17" ht="58.5" customHeight="1">
      <c r="B32" s="183" t="s">
        <v>298</v>
      </c>
      <c r="C32" s="183"/>
      <c r="D32" s="183"/>
      <c r="E32" s="183"/>
      <c r="F32" s="135"/>
      <c r="G32" s="136"/>
      <c r="H32" s="135"/>
      <c r="I32" s="135"/>
      <c r="J32" s="135"/>
      <c r="K32" s="135"/>
      <c r="L32" s="135"/>
      <c r="M32" s="135"/>
      <c r="N32" s="173" t="s">
        <v>274</v>
      </c>
      <c r="O32" s="173"/>
      <c r="P32" s="173"/>
      <c r="Q32" s="173"/>
    </row>
    <row r="33" spans="18:19" ht="43.5" customHeight="1">
      <c r="R33" s="26"/>
      <c r="S33" s="26"/>
    </row>
    <row r="34" spans="1:22" s="26" customFormat="1" ht="73.5" customHeight="1">
      <c r="A34" s="103"/>
      <c r="B34" s="103"/>
      <c r="C34" s="103"/>
      <c r="D34" s="104"/>
      <c r="E34" s="103"/>
      <c r="F34" s="103"/>
      <c r="G34" s="103"/>
      <c r="H34" s="103"/>
      <c r="I34" s="103"/>
      <c r="J34" s="104"/>
      <c r="K34" s="104"/>
      <c r="L34" s="104"/>
      <c r="M34" s="104"/>
      <c r="N34" s="104"/>
      <c r="O34" s="104"/>
      <c r="P34" s="104"/>
      <c r="Q34" s="103"/>
      <c r="T34" s="103"/>
      <c r="U34" s="103"/>
      <c r="V34" s="103"/>
    </row>
    <row r="35" spans="18:19" ht="41.25" customHeight="1">
      <c r="R35" s="26"/>
      <c r="S35" s="26"/>
    </row>
    <row r="36" spans="20:22" ht="19.5" customHeight="1">
      <c r="T36" s="26"/>
      <c r="U36" s="26"/>
      <c r="V36" s="26"/>
    </row>
    <row r="37" spans="20:22" ht="81.75" customHeight="1">
      <c r="T37" s="26"/>
      <c r="U37" s="26"/>
      <c r="V37" s="26"/>
    </row>
    <row r="38" spans="1:17" s="26" customFormat="1" ht="91.5" customHeight="1">
      <c r="A38" s="103"/>
      <c r="B38" s="103"/>
      <c r="C38" s="103"/>
      <c r="D38" s="104"/>
      <c r="E38" s="103"/>
      <c r="F38" s="103"/>
      <c r="G38" s="103"/>
      <c r="H38" s="103"/>
      <c r="I38" s="103"/>
      <c r="J38" s="104"/>
      <c r="K38" s="104"/>
      <c r="L38" s="104"/>
      <c r="M38" s="104"/>
      <c r="N38" s="104"/>
      <c r="O38" s="104"/>
      <c r="P38" s="104"/>
      <c r="Q38" s="103"/>
    </row>
    <row r="39" spans="1:19" s="26" customFormat="1" ht="75" customHeight="1">
      <c r="A39" s="103"/>
      <c r="B39" s="103"/>
      <c r="C39" s="103"/>
      <c r="D39" s="104"/>
      <c r="E39" s="103"/>
      <c r="F39" s="103"/>
      <c r="G39" s="103"/>
      <c r="H39" s="103"/>
      <c r="I39" s="103"/>
      <c r="J39" s="104"/>
      <c r="K39" s="104"/>
      <c r="L39" s="104"/>
      <c r="M39" s="104"/>
      <c r="N39" s="104"/>
      <c r="O39" s="104"/>
      <c r="P39" s="104"/>
      <c r="Q39" s="103"/>
      <c r="R39" s="103"/>
      <c r="S39" s="103"/>
    </row>
    <row r="40" spans="1:19" s="26" customFormat="1" ht="51.75" customHeight="1">
      <c r="A40" s="103"/>
      <c r="B40" s="103"/>
      <c r="C40" s="103"/>
      <c r="D40" s="104"/>
      <c r="E40" s="103"/>
      <c r="F40" s="103"/>
      <c r="G40" s="103"/>
      <c r="H40" s="103"/>
      <c r="I40" s="103"/>
      <c r="J40" s="104"/>
      <c r="K40" s="104"/>
      <c r="L40" s="104"/>
      <c r="M40" s="104"/>
      <c r="N40" s="104"/>
      <c r="O40" s="104"/>
      <c r="P40" s="104"/>
      <c r="Q40" s="103"/>
      <c r="R40" s="103"/>
      <c r="S40" s="103"/>
    </row>
    <row r="41" spans="1:19" s="26" customFormat="1" ht="88.5" customHeight="1">
      <c r="A41" s="103"/>
      <c r="B41" s="103"/>
      <c r="C41" s="103"/>
      <c r="D41" s="104"/>
      <c r="E41" s="103"/>
      <c r="F41" s="103"/>
      <c r="G41" s="103"/>
      <c r="H41" s="103"/>
      <c r="I41" s="103"/>
      <c r="J41" s="104"/>
      <c r="K41" s="104"/>
      <c r="L41" s="104"/>
      <c r="M41" s="104"/>
      <c r="N41" s="104"/>
      <c r="O41" s="104"/>
      <c r="P41" s="104"/>
      <c r="Q41" s="103"/>
      <c r="R41" s="103"/>
      <c r="S41" s="103"/>
    </row>
    <row r="42" spans="1:22" s="26" customFormat="1" ht="12.75">
      <c r="A42" s="103"/>
      <c r="B42" s="103"/>
      <c r="C42" s="103"/>
      <c r="D42" s="104"/>
      <c r="E42" s="103"/>
      <c r="F42" s="103"/>
      <c r="G42" s="103"/>
      <c r="H42" s="103"/>
      <c r="I42" s="103"/>
      <c r="J42" s="104"/>
      <c r="K42" s="104"/>
      <c r="L42" s="104"/>
      <c r="M42" s="104"/>
      <c r="N42" s="104"/>
      <c r="O42" s="104"/>
      <c r="P42" s="104"/>
      <c r="Q42" s="103"/>
      <c r="T42" s="103"/>
      <c r="U42" s="103"/>
      <c r="V42" s="103"/>
    </row>
    <row r="43" spans="1:22" s="26" customFormat="1" ht="12.75">
      <c r="A43" s="103"/>
      <c r="B43" s="103"/>
      <c r="C43" s="103"/>
      <c r="D43" s="104"/>
      <c r="E43" s="103"/>
      <c r="F43" s="103"/>
      <c r="G43" s="103"/>
      <c r="H43" s="103"/>
      <c r="I43" s="103"/>
      <c r="J43" s="104"/>
      <c r="K43" s="104"/>
      <c r="L43" s="104"/>
      <c r="M43" s="104"/>
      <c r="N43" s="104"/>
      <c r="O43" s="104"/>
      <c r="P43" s="104"/>
      <c r="Q43" s="103"/>
      <c r="T43" s="103"/>
      <c r="U43" s="103"/>
      <c r="V43" s="103"/>
    </row>
    <row r="44" spans="20:22" ht="12.75">
      <c r="T44" s="26"/>
      <c r="U44" s="26"/>
      <c r="V44" s="26"/>
    </row>
    <row r="46" spans="1:22" s="26" customFormat="1" ht="12.75">
      <c r="A46" s="103"/>
      <c r="B46" s="103"/>
      <c r="C46" s="103"/>
      <c r="D46" s="104"/>
      <c r="E46" s="103"/>
      <c r="F46" s="103"/>
      <c r="G46" s="103"/>
      <c r="H46" s="103"/>
      <c r="I46" s="103"/>
      <c r="J46" s="104"/>
      <c r="K46" s="104"/>
      <c r="L46" s="104"/>
      <c r="M46" s="104"/>
      <c r="N46" s="104"/>
      <c r="O46" s="104"/>
      <c r="P46" s="104"/>
      <c r="Q46" s="103"/>
      <c r="R46" s="103"/>
      <c r="S46" s="103"/>
      <c r="T46" s="103"/>
      <c r="U46" s="103"/>
      <c r="V46" s="103"/>
    </row>
    <row r="48" spans="20:22" ht="12.75">
      <c r="T48" s="26"/>
      <c r="U48" s="26"/>
      <c r="V48" s="26"/>
    </row>
    <row r="49" spans="20:22" ht="12.75">
      <c r="T49" s="26"/>
      <c r="U49" s="26"/>
      <c r="V49" s="26"/>
    </row>
    <row r="50" spans="1:22" s="26" customFormat="1" ht="10.5" customHeight="1" hidden="1">
      <c r="A50" s="103"/>
      <c r="B50" s="103"/>
      <c r="C50" s="103"/>
      <c r="D50" s="104"/>
      <c r="E50" s="103"/>
      <c r="F50" s="103"/>
      <c r="G50" s="103"/>
      <c r="H50" s="103"/>
      <c r="I50" s="103"/>
      <c r="J50" s="104"/>
      <c r="K50" s="104"/>
      <c r="L50" s="104"/>
      <c r="M50" s="104"/>
      <c r="N50" s="104"/>
      <c r="O50" s="104"/>
      <c r="P50" s="104"/>
      <c r="Q50" s="103"/>
      <c r="R50" s="103"/>
      <c r="S50" s="103"/>
      <c r="T50" s="103"/>
      <c r="U50" s="103"/>
      <c r="V50" s="103"/>
    </row>
    <row r="51" spans="1:22" s="26" customFormat="1" ht="33" customHeight="1" hidden="1">
      <c r="A51" s="103"/>
      <c r="B51" s="103"/>
      <c r="C51" s="103"/>
      <c r="D51" s="104"/>
      <c r="E51" s="103"/>
      <c r="F51" s="103"/>
      <c r="G51" s="103"/>
      <c r="H51" s="103"/>
      <c r="I51" s="103"/>
      <c r="J51" s="104"/>
      <c r="K51" s="104"/>
      <c r="L51" s="104"/>
      <c r="M51" s="104"/>
      <c r="N51" s="104"/>
      <c r="O51" s="104"/>
      <c r="P51" s="104"/>
      <c r="Q51" s="103"/>
      <c r="R51" s="31"/>
      <c r="S51" s="31"/>
      <c r="T51" s="103"/>
      <c r="U51" s="103"/>
      <c r="V51" s="103"/>
    </row>
    <row r="52" spans="18:19" ht="11.25" customHeight="1" hidden="1">
      <c r="R52" s="31"/>
      <c r="S52" s="31"/>
    </row>
    <row r="53" spans="18:19" ht="11.25" customHeight="1" hidden="1">
      <c r="R53" s="29"/>
      <c r="S53" s="29"/>
    </row>
    <row r="54" spans="18:19" ht="12.75" hidden="1">
      <c r="R54" s="29"/>
      <c r="S54" s="29"/>
    </row>
    <row r="55" spans="18:19" ht="12.75">
      <c r="R55" s="29"/>
      <c r="S55" s="29"/>
    </row>
    <row r="56" ht="7.5" customHeight="1"/>
    <row r="57" spans="20:22" ht="8.25" customHeight="1">
      <c r="T57" s="29"/>
      <c r="U57" s="29"/>
      <c r="V57" s="29"/>
    </row>
    <row r="58" spans="20:22" ht="12.75" hidden="1">
      <c r="T58" s="29"/>
      <c r="U58" s="29"/>
      <c r="V58" s="29"/>
    </row>
    <row r="59" spans="1:19" s="29" customFormat="1" ht="15.75" customHeight="1" hidden="1">
      <c r="A59" s="103"/>
      <c r="B59" s="103"/>
      <c r="C59" s="103"/>
      <c r="D59" s="104"/>
      <c r="E59" s="103"/>
      <c r="F59" s="103"/>
      <c r="G59" s="103"/>
      <c r="H59" s="103"/>
      <c r="I59" s="103"/>
      <c r="J59" s="104"/>
      <c r="K59" s="104"/>
      <c r="L59" s="104"/>
      <c r="M59" s="104"/>
      <c r="N59" s="104"/>
      <c r="O59" s="104"/>
      <c r="P59" s="104"/>
      <c r="Q59" s="103"/>
      <c r="R59" s="103"/>
      <c r="S59" s="103"/>
    </row>
    <row r="60" spans="1:19" s="29" customFormat="1" ht="17.25" customHeight="1">
      <c r="A60" s="103"/>
      <c r="B60" s="103"/>
      <c r="C60" s="103"/>
      <c r="D60" s="104"/>
      <c r="E60" s="103"/>
      <c r="F60" s="103"/>
      <c r="G60" s="103"/>
      <c r="H60" s="103"/>
      <c r="I60" s="103"/>
      <c r="J60" s="104"/>
      <c r="K60" s="104"/>
      <c r="L60" s="104"/>
      <c r="M60" s="104"/>
      <c r="N60" s="104"/>
      <c r="O60" s="104"/>
      <c r="P60" s="104"/>
      <c r="Q60" s="103"/>
      <c r="R60" s="103"/>
      <c r="S60" s="103"/>
    </row>
    <row r="61" spans="1:19" s="29" customFormat="1" ht="26.25" customHeight="1">
      <c r="A61" s="103"/>
      <c r="B61" s="103"/>
      <c r="C61" s="103"/>
      <c r="D61" s="104"/>
      <c r="E61" s="103"/>
      <c r="F61" s="103"/>
      <c r="G61" s="103"/>
      <c r="H61" s="103"/>
      <c r="I61" s="103"/>
      <c r="J61" s="104"/>
      <c r="K61" s="104"/>
      <c r="L61" s="104"/>
      <c r="M61" s="104"/>
      <c r="N61" s="104"/>
      <c r="O61" s="104"/>
      <c r="P61" s="104"/>
      <c r="Q61" s="103"/>
      <c r="R61" s="103"/>
      <c r="S61" s="103"/>
    </row>
    <row r="62" spans="1:22" s="29" customFormat="1" ht="28.5" customHeight="1">
      <c r="A62" s="103"/>
      <c r="B62" s="103"/>
      <c r="C62" s="103"/>
      <c r="D62" s="104"/>
      <c r="E62" s="103"/>
      <c r="F62" s="103"/>
      <c r="G62" s="103"/>
      <c r="H62" s="103"/>
      <c r="I62" s="103"/>
      <c r="J62" s="104"/>
      <c r="K62" s="104"/>
      <c r="L62" s="104"/>
      <c r="M62" s="104"/>
      <c r="N62" s="104"/>
      <c r="O62" s="104"/>
      <c r="P62" s="104"/>
      <c r="Q62" s="103"/>
      <c r="R62" s="103"/>
      <c r="S62" s="103"/>
      <c r="T62" s="103"/>
      <c r="U62" s="103"/>
      <c r="V62" s="103"/>
    </row>
    <row r="63" spans="1:22" s="29" customFormat="1" ht="37.5" customHeight="1">
      <c r="A63" s="103"/>
      <c r="B63" s="103"/>
      <c r="C63" s="103"/>
      <c r="D63" s="104"/>
      <c r="E63" s="103"/>
      <c r="F63" s="103"/>
      <c r="G63" s="103"/>
      <c r="H63" s="103"/>
      <c r="I63" s="103"/>
      <c r="J63" s="104"/>
      <c r="K63" s="104"/>
      <c r="L63" s="104"/>
      <c r="M63" s="104"/>
      <c r="N63" s="104"/>
      <c r="O63" s="104"/>
      <c r="P63" s="104"/>
      <c r="Q63" s="103"/>
      <c r="R63" s="103"/>
      <c r="S63" s="103"/>
      <c r="T63" s="103"/>
      <c r="U63" s="103"/>
      <c r="V63" s="103"/>
    </row>
    <row r="64" ht="28.5" customHeight="1"/>
    <row r="65" ht="15" customHeight="1"/>
  </sheetData>
  <sheetProtection/>
  <mergeCells count="25">
    <mergeCell ref="A4:N4"/>
    <mergeCell ref="D8:D9"/>
    <mergeCell ref="E8:E10"/>
    <mergeCell ref="N8:Q8"/>
    <mergeCell ref="F8:F10"/>
    <mergeCell ref="C8:C9"/>
    <mergeCell ref="I8:I9"/>
    <mergeCell ref="J8:M8"/>
    <mergeCell ref="H8:H9"/>
    <mergeCell ref="L7:M7"/>
    <mergeCell ref="A6:N6"/>
    <mergeCell ref="A8:A10"/>
    <mergeCell ref="B8:B10"/>
    <mergeCell ref="B32:E32"/>
    <mergeCell ref="B31:E31"/>
    <mergeCell ref="N32:Q32"/>
    <mergeCell ref="P4:Q4"/>
    <mergeCell ref="N31:Q31"/>
    <mergeCell ref="N1:Q1"/>
    <mergeCell ref="O2:Q2"/>
    <mergeCell ref="O3:Q3"/>
    <mergeCell ref="P5:Q5"/>
    <mergeCell ref="N7:O7"/>
    <mergeCell ref="A5:N5"/>
    <mergeCell ref="G8:G9"/>
  </mergeCells>
  <printOptions/>
  <pageMargins left="0.3937007874015748" right="0.2755905511811024" top="0.7874015748031497" bottom="0.1968503937007874" header="0" footer="0"/>
  <pageSetup fitToHeight="4" horizontalDpi="600" verticalDpi="600" orientation="landscape" paperSize="9" scale="72" r:id="rId1"/>
  <rowBreaks count="1" manualBreakCount="1">
    <brk id="4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72"/>
  <sheetViews>
    <sheetView view="pageBreakPreview" zoomScale="85" zoomScaleNormal="87" zoomScaleSheetLayoutView="85" zoomScalePageLayoutView="0" workbookViewId="0" topLeftCell="A1">
      <selection activeCell="P29" sqref="P29"/>
    </sheetView>
  </sheetViews>
  <sheetFormatPr defaultColWidth="0.875" defaultRowHeight="12.75"/>
  <cols>
    <col min="1" max="1" width="7.75390625" style="1" customWidth="1"/>
    <col min="2" max="2" width="26.875" style="1" customWidth="1"/>
    <col min="3" max="3" width="6.75390625" style="1" customWidth="1"/>
    <col min="4" max="4" width="8.00390625" style="1" customWidth="1"/>
    <col min="5" max="5" width="8.75390625" style="1" customWidth="1"/>
    <col min="6" max="6" width="7.00390625" style="1" customWidth="1"/>
    <col min="7" max="7" width="5.375" style="1" customWidth="1"/>
    <col min="8" max="8" width="6.75390625" style="1" customWidth="1"/>
    <col min="9" max="9" width="6.00390625" style="1" customWidth="1"/>
    <col min="10" max="10" width="5.875" style="1" customWidth="1"/>
    <col min="11" max="12" width="6.875" style="1" customWidth="1"/>
    <col min="13" max="13" width="12.875" style="1" customWidth="1"/>
    <col min="14" max="14" width="6.00390625" style="1" customWidth="1"/>
    <col min="15" max="15" width="5.875" style="15" customWidth="1"/>
    <col min="16" max="16" width="8.875" style="1" customWidth="1"/>
    <col min="17" max="17" width="8.375" style="1" customWidth="1"/>
    <col min="18" max="18" width="8.25390625" style="1" customWidth="1"/>
    <col min="19" max="19" width="7.125" style="1" customWidth="1"/>
    <col min="20" max="20" width="8.75390625" style="1" customWidth="1"/>
    <col min="21" max="21" width="7.25390625" style="1" customWidth="1"/>
    <col min="22" max="22" width="6.25390625" style="15" customWidth="1"/>
    <col min="23" max="23" width="5.875" style="1" customWidth="1"/>
    <col min="24" max="24" width="7.375" style="1" customWidth="1"/>
    <col min="25" max="25" width="26.00390625" style="1" customWidth="1"/>
    <col min="26" max="26" width="14.375" style="1" customWidth="1"/>
    <col min="27" max="27" width="7.25390625" style="1" customWidth="1"/>
    <col min="28" max="16384" width="0.875" style="1" customWidth="1"/>
  </cols>
  <sheetData>
    <row r="1" spans="1:27" s="2" customFormat="1" ht="42.75" customHeight="1">
      <c r="A1" s="1"/>
      <c r="O1" s="16"/>
      <c r="V1" s="16"/>
      <c r="X1" s="190" t="s">
        <v>104</v>
      </c>
      <c r="Y1" s="190"/>
      <c r="Z1" s="190"/>
      <c r="AA1" s="190"/>
    </row>
    <row r="2" spans="1:27" s="3" customFormat="1" ht="30.75" customHeight="1">
      <c r="A2" s="191" t="s">
        <v>267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76" t="s">
        <v>257</v>
      </c>
      <c r="Y2" s="176"/>
      <c r="Z2" s="176"/>
      <c r="AA2" s="176"/>
    </row>
    <row r="3" spans="24:27" ht="22.5" customHeight="1">
      <c r="X3" s="177" t="s">
        <v>258</v>
      </c>
      <c r="Y3" s="177"/>
      <c r="Z3" s="177"/>
      <c r="AA3" s="177"/>
    </row>
    <row r="4" spans="24:27" ht="15.75">
      <c r="X4" s="188" t="s">
        <v>99</v>
      </c>
      <c r="Y4" s="188"/>
      <c r="Z4" s="188"/>
      <c r="AA4" s="138"/>
    </row>
    <row r="5" spans="16:27" ht="15.75" customHeight="1">
      <c r="P5" s="15"/>
      <c r="Q5" s="15"/>
      <c r="R5" s="15"/>
      <c r="S5" s="15"/>
      <c r="T5" s="15"/>
      <c r="U5" s="15"/>
      <c r="W5" s="15"/>
      <c r="X5" s="137" t="s">
        <v>100</v>
      </c>
      <c r="Y5" s="139"/>
      <c r="Z5" s="139"/>
      <c r="AA5" s="140" t="s">
        <v>297</v>
      </c>
    </row>
    <row r="6" spans="1:27" ht="30" customHeight="1">
      <c r="A6" s="191" t="s">
        <v>324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52"/>
      <c r="Y6" s="120"/>
      <c r="Z6" s="120"/>
      <c r="AA6" s="53"/>
    </row>
    <row r="7" spans="1:23" ht="15.75">
      <c r="A7" s="191" t="s">
        <v>95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</row>
    <row r="8" spans="16:23" ht="15" customHeight="1">
      <c r="P8" s="15"/>
      <c r="Q8" s="15"/>
      <c r="R8" s="15"/>
      <c r="S8" s="15"/>
      <c r="T8" s="15"/>
      <c r="U8" s="15"/>
      <c r="W8" s="15"/>
    </row>
    <row r="9" spans="1:27" ht="18" customHeight="1">
      <c r="A9" s="186" t="s">
        <v>0</v>
      </c>
      <c r="B9" s="186" t="s">
        <v>28</v>
      </c>
      <c r="C9" s="187" t="s">
        <v>29</v>
      </c>
      <c r="D9" s="187"/>
      <c r="E9" s="187"/>
      <c r="F9" s="187"/>
      <c r="G9" s="187"/>
      <c r="H9" s="187"/>
      <c r="I9" s="187"/>
      <c r="J9" s="187"/>
      <c r="K9" s="187"/>
      <c r="L9" s="187"/>
      <c r="M9" s="187" t="s">
        <v>268</v>
      </c>
      <c r="N9" s="187"/>
      <c r="O9" s="187"/>
      <c r="P9" s="187"/>
      <c r="Q9" s="187"/>
      <c r="R9" s="187" t="s">
        <v>30</v>
      </c>
      <c r="S9" s="187"/>
      <c r="T9" s="187"/>
      <c r="U9" s="187"/>
      <c r="V9" s="187"/>
      <c r="W9" s="187"/>
      <c r="X9" s="187"/>
      <c r="Y9" s="187"/>
      <c r="Z9" s="187"/>
      <c r="AA9" s="187"/>
    </row>
    <row r="10" spans="1:27" ht="11.25" customHeight="1">
      <c r="A10" s="186"/>
      <c r="B10" s="186"/>
      <c r="C10" s="187" t="s">
        <v>31</v>
      </c>
      <c r="D10" s="187"/>
      <c r="E10" s="187"/>
      <c r="F10" s="187"/>
      <c r="G10" s="187" t="s">
        <v>32</v>
      </c>
      <c r="H10" s="187"/>
      <c r="I10" s="187"/>
      <c r="J10" s="187"/>
      <c r="K10" s="187"/>
      <c r="L10" s="189" t="s">
        <v>33</v>
      </c>
      <c r="M10" s="187"/>
      <c r="N10" s="187"/>
      <c r="O10" s="187"/>
      <c r="P10" s="187"/>
      <c r="Q10" s="187"/>
      <c r="R10" s="187" t="s">
        <v>31</v>
      </c>
      <c r="S10" s="187"/>
      <c r="T10" s="187"/>
      <c r="U10" s="187"/>
      <c r="V10" s="187" t="s">
        <v>32</v>
      </c>
      <c r="W10" s="187"/>
      <c r="X10" s="187"/>
      <c r="Y10" s="187"/>
      <c r="Z10" s="187"/>
      <c r="AA10" s="189" t="s">
        <v>33</v>
      </c>
    </row>
    <row r="11" spans="1:27" ht="67.5">
      <c r="A11" s="128"/>
      <c r="B11" s="128" t="s">
        <v>7</v>
      </c>
      <c r="C11" s="18" t="s">
        <v>34</v>
      </c>
      <c r="D11" s="18" t="s">
        <v>35</v>
      </c>
      <c r="E11" s="18" t="s">
        <v>36</v>
      </c>
      <c r="F11" s="18" t="s">
        <v>37</v>
      </c>
      <c r="G11" s="18" t="s">
        <v>34</v>
      </c>
      <c r="H11" s="18" t="s">
        <v>35</v>
      </c>
      <c r="I11" s="18" t="s">
        <v>38</v>
      </c>
      <c r="J11" s="18" t="s">
        <v>39</v>
      </c>
      <c r="K11" s="18" t="s">
        <v>40</v>
      </c>
      <c r="L11" s="189"/>
      <c r="M11" s="18" t="s">
        <v>41</v>
      </c>
      <c r="N11" s="18" t="s">
        <v>42</v>
      </c>
      <c r="O11" s="19" t="s">
        <v>43</v>
      </c>
      <c r="P11" s="18" t="s">
        <v>44</v>
      </c>
      <c r="Q11" s="18" t="s">
        <v>45</v>
      </c>
      <c r="R11" s="18" t="s">
        <v>34</v>
      </c>
      <c r="S11" s="18" t="s">
        <v>35</v>
      </c>
      <c r="T11" s="18" t="s">
        <v>36</v>
      </c>
      <c r="U11" s="18" t="s">
        <v>37</v>
      </c>
      <c r="V11" s="19" t="s">
        <v>34</v>
      </c>
      <c r="W11" s="18" t="s">
        <v>35</v>
      </c>
      <c r="X11" s="18" t="s">
        <v>38</v>
      </c>
      <c r="Y11" s="18" t="s">
        <v>39</v>
      </c>
      <c r="Z11" s="18" t="s">
        <v>40</v>
      </c>
      <c r="AA11" s="189"/>
    </row>
    <row r="12" spans="1:27" ht="21" customHeight="1">
      <c r="A12" s="128"/>
      <c r="B12" s="129" t="s">
        <v>97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44"/>
      <c r="N12" s="144"/>
      <c r="O12" s="144"/>
      <c r="P12" s="144"/>
      <c r="Q12" s="144"/>
      <c r="R12" s="18"/>
      <c r="S12" s="18"/>
      <c r="T12" s="18"/>
      <c r="U12" s="18"/>
      <c r="V12" s="19"/>
      <c r="W12" s="18"/>
      <c r="X12" s="18"/>
      <c r="Y12" s="18"/>
      <c r="Z12" s="18"/>
      <c r="AA12" s="18"/>
    </row>
    <row r="13" spans="1:27" ht="47.25" customHeight="1">
      <c r="A13" s="158" t="s">
        <v>8</v>
      </c>
      <c r="B13" s="128" t="s">
        <v>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44"/>
      <c r="N13" s="144"/>
      <c r="O13" s="144"/>
      <c r="P13" s="144"/>
      <c r="Q13" s="144"/>
      <c r="R13" s="20"/>
      <c r="S13" s="20"/>
      <c r="T13" s="20"/>
      <c r="U13" s="20"/>
      <c r="V13" s="17"/>
      <c r="W13" s="20"/>
      <c r="X13" s="20"/>
      <c r="Y13" s="20"/>
      <c r="Z13" s="20"/>
      <c r="AA13" s="20"/>
    </row>
    <row r="14" spans="1:27" ht="51" customHeight="1">
      <c r="A14" s="158" t="s">
        <v>21</v>
      </c>
      <c r="B14" s="128" t="s">
        <v>10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44"/>
      <c r="N14" s="144"/>
      <c r="O14" s="144"/>
      <c r="P14" s="144"/>
      <c r="Q14" s="144"/>
      <c r="R14" s="20"/>
      <c r="S14" s="20"/>
      <c r="T14" s="20"/>
      <c r="U14" s="20"/>
      <c r="V14" s="17"/>
      <c r="W14" s="20"/>
      <c r="X14" s="20"/>
      <c r="Y14" s="20"/>
      <c r="Z14" s="20"/>
      <c r="AA14" s="20"/>
    </row>
    <row r="15" spans="1:27" ht="33" customHeight="1">
      <c r="A15" s="160" t="s">
        <v>101</v>
      </c>
      <c r="B15" s="114" t="s">
        <v>102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44"/>
      <c r="N15" s="145"/>
      <c r="O15" s="146"/>
      <c r="P15" s="146"/>
      <c r="Q15" s="146"/>
      <c r="R15" s="20"/>
      <c r="S15" s="20"/>
      <c r="T15" s="20"/>
      <c r="U15" s="20"/>
      <c r="V15" s="17"/>
      <c r="W15" s="20"/>
      <c r="X15" s="20"/>
      <c r="Y15" s="20"/>
      <c r="Z15" s="20"/>
      <c r="AA15" s="20"/>
    </row>
    <row r="16" spans="1:27" s="15" customFormat="1" ht="36" customHeight="1">
      <c r="A16" s="155" t="s">
        <v>101</v>
      </c>
      <c r="B16" s="126" t="s">
        <v>286</v>
      </c>
      <c r="C16" s="110"/>
      <c r="D16" s="110">
        <v>25</v>
      </c>
      <c r="E16" s="148" t="s">
        <v>326</v>
      </c>
      <c r="F16" s="148" t="s">
        <v>327</v>
      </c>
      <c r="G16" s="110"/>
      <c r="H16" s="110"/>
      <c r="I16" s="110"/>
      <c r="J16" s="148"/>
      <c r="K16" s="148"/>
      <c r="L16" s="25"/>
      <c r="M16" s="150">
        <v>25.348</v>
      </c>
      <c r="N16" s="109"/>
      <c r="O16" s="109"/>
      <c r="P16" s="109"/>
      <c r="Q16" s="109"/>
      <c r="R16" s="110">
        <v>2020</v>
      </c>
      <c r="S16" s="110">
        <v>25</v>
      </c>
      <c r="T16" s="148" t="s">
        <v>326</v>
      </c>
      <c r="U16" s="148" t="s">
        <v>327</v>
      </c>
      <c r="V16" s="110"/>
      <c r="W16" s="110"/>
      <c r="X16" s="110"/>
      <c r="Y16" s="110"/>
      <c r="Z16" s="150"/>
      <c r="AA16" s="148"/>
    </row>
    <row r="17" spans="1:27" s="15" customFormat="1" ht="41.25" customHeight="1">
      <c r="A17" s="160" t="s">
        <v>11</v>
      </c>
      <c r="B17" s="122" t="s">
        <v>12</v>
      </c>
      <c r="C17" s="125"/>
      <c r="D17" s="125"/>
      <c r="E17" s="149"/>
      <c r="F17" s="149"/>
      <c r="G17" s="125"/>
      <c r="H17" s="125"/>
      <c r="I17" s="125"/>
      <c r="J17" s="149"/>
      <c r="K17" s="149"/>
      <c r="L17" s="21"/>
      <c r="M17" s="144"/>
      <c r="N17" s="144"/>
      <c r="O17" s="144"/>
      <c r="P17" s="144"/>
      <c r="Q17" s="144"/>
      <c r="R17" s="151"/>
      <c r="S17" s="125"/>
      <c r="T17" s="149"/>
      <c r="U17" s="111"/>
      <c r="V17" s="125"/>
      <c r="W17" s="125"/>
      <c r="X17" s="125"/>
      <c r="Y17" s="125"/>
      <c r="Z17" s="152"/>
      <c r="AA17" s="149"/>
    </row>
    <row r="18" spans="1:27" s="15" customFormat="1" ht="44.25" customHeight="1">
      <c r="A18" s="155" t="s">
        <v>25</v>
      </c>
      <c r="B18" s="122" t="s">
        <v>10</v>
      </c>
      <c r="C18" s="110"/>
      <c r="D18" s="110"/>
      <c r="E18" s="148"/>
      <c r="F18" s="148"/>
      <c r="G18" s="110"/>
      <c r="H18" s="110"/>
      <c r="I18" s="110"/>
      <c r="J18" s="148"/>
      <c r="K18" s="150"/>
      <c r="L18" s="25"/>
      <c r="M18" s="109"/>
      <c r="N18" s="109"/>
      <c r="O18" s="109"/>
      <c r="P18" s="109"/>
      <c r="Q18" s="109"/>
      <c r="R18" s="110"/>
      <c r="S18" s="110"/>
      <c r="T18" s="110"/>
      <c r="U18" s="109"/>
      <c r="V18" s="110"/>
      <c r="W18" s="110"/>
      <c r="X18" s="110"/>
      <c r="Y18" s="110"/>
      <c r="Z18" s="150"/>
      <c r="AA18" s="148"/>
    </row>
    <row r="19" spans="1:27" s="15" customFormat="1" ht="30" customHeight="1">
      <c r="A19" s="159" t="s">
        <v>27</v>
      </c>
      <c r="B19" s="122" t="s">
        <v>288</v>
      </c>
      <c r="C19" s="110"/>
      <c r="D19" s="110"/>
      <c r="E19" s="148"/>
      <c r="F19" s="148"/>
      <c r="G19" s="110"/>
      <c r="H19" s="110"/>
      <c r="I19" s="110"/>
      <c r="J19" s="148"/>
      <c r="K19" s="150"/>
      <c r="L19" s="25"/>
      <c r="M19" s="109"/>
      <c r="N19" s="109"/>
      <c r="O19" s="109"/>
      <c r="P19" s="109"/>
      <c r="Q19" s="109"/>
      <c r="R19" s="110"/>
      <c r="S19" s="110"/>
      <c r="T19" s="110"/>
      <c r="U19" s="109"/>
      <c r="V19" s="110"/>
      <c r="W19" s="110"/>
      <c r="X19" s="110"/>
      <c r="Y19" s="110"/>
      <c r="Z19" s="150"/>
      <c r="AA19" s="148"/>
    </row>
    <row r="20" spans="1:27" s="15" customFormat="1" ht="25.5">
      <c r="A20" s="155" t="s">
        <v>289</v>
      </c>
      <c r="B20" s="126" t="s">
        <v>300</v>
      </c>
      <c r="C20" s="110"/>
      <c r="D20" s="110"/>
      <c r="E20" s="148"/>
      <c r="F20" s="148"/>
      <c r="G20" s="163"/>
      <c r="H20" s="110"/>
      <c r="I20" s="110"/>
      <c r="J20" s="148"/>
      <c r="K20" s="150"/>
      <c r="L20" s="25"/>
      <c r="M20" s="150">
        <v>22.247</v>
      </c>
      <c r="N20" s="109"/>
      <c r="O20" s="109"/>
      <c r="P20" s="109"/>
      <c r="Q20" s="109"/>
      <c r="R20" s="163"/>
      <c r="S20" s="110"/>
      <c r="T20" s="110"/>
      <c r="U20" s="109"/>
      <c r="V20" s="110">
        <v>2022</v>
      </c>
      <c r="W20" s="110">
        <v>25</v>
      </c>
      <c r="X20" s="110"/>
      <c r="Y20" s="110" t="s">
        <v>329</v>
      </c>
      <c r="Z20" s="112" t="s">
        <v>313</v>
      </c>
      <c r="AA20" s="148"/>
    </row>
    <row r="21" spans="1:27" s="15" customFormat="1" ht="33.75" customHeight="1">
      <c r="A21" s="155" t="s">
        <v>290</v>
      </c>
      <c r="B21" s="126" t="s">
        <v>299</v>
      </c>
      <c r="C21" s="110"/>
      <c r="D21" s="110"/>
      <c r="E21" s="148"/>
      <c r="F21" s="148"/>
      <c r="G21" s="163"/>
      <c r="H21" s="110"/>
      <c r="I21" s="110"/>
      <c r="J21" s="148"/>
      <c r="K21" s="150"/>
      <c r="L21" s="25"/>
      <c r="M21" s="150">
        <v>4.391</v>
      </c>
      <c r="N21" s="109"/>
      <c r="O21" s="109"/>
      <c r="P21" s="109"/>
      <c r="Q21" s="109"/>
      <c r="R21" s="163"/>
      <c r="S21" s="110"/>
      <c r="T21" s="110"/>
      <c r="U21" s="109"/>
      <c r="V21" s="110">
        <v>2022</v>
      </c>
      <c r="W21" s="110">
        <v>25</v>
      </c>
      <c r="X21" s="110"/>
      <c r="Y21" s="110" t="s">
        <v>329</v>
      </c>
      <c r="Z21" s="112" t="s">
        <v>314</v>
      </c>
      <c r="AA21" s="148"/>
    </row>
    <row r="22" spans="1:27" s="15" customFormat="1" ht="45" customHeight="1">
      <c r="A22" s="155" t="s">
        <v>291</v>
      </c>
      <c r="B22" s="126" t="s">
        <v>312</v>
      </c>
      <c r="C22" s="110"/>
      <c r="D22" s="110"/>
      <c r="E22" s="148"/>
      <c r="F22" s="148"/>
      <c r="G22" s="163"/>
      <c r="H22" s="110"/>
      <c r="I22" s="110"/>
      <c r="J22" s="148"/>
      <c r="K22" s="150"/>
      <c r="L22" s="25"/>
      <c r="M22" s="150">
        <v>5.271</v>
      </c>
      <c r="N22" s="109"/>
      <c r="O22" s="109"/>
      <c r="P22" s="109"/>
      <c r="Q22" s="109"/>
      <c r="R22" s="163"/>
      <c r="S22" s="110"/>
      <c r="T22" s="110"/>
      <c r="U22" s="109"/>
      <c r="V22" s="110">
        <v>2020</v>
      </c>
      <c r="W22" s="110">
        <v>25</v>
      </c>
      <c r="X22" s="110"/>
      <c r="Y22" s="110" t="s">
        <v>330</v>
      </c>
      <c r="Z22" s="112" t="s">
        <v>315</v>
      </c>
      <c r="AA22" s="148"/>
    </row>
    <row r="23" spans="1:27" s="15" customFormat="1" ht="38.25">
      <c r="A23" s="155" t="s">
        <v>292</v>
      </c>
      <c r="B23" s="126" t="s">
        <v>301</v>
      </c>
      <c r="C23" s="110"/>
      <c r="D23" s="110"/>
      <c r="E23" s="148"/>
      <c r="F23" s="148"/>
      <c r="G23" s="163"/>
      <c r="H23" s="110"/>
      <c r="I23" s="110"/>
      <c r="J23" s="148"/>
      <c r="K23" s="150"/>
      <c r="L23" s="25"/>
      <c r="M23" s="150">
        <v>1.412</v>
      </c>
      <c r="N23" s="109"/>
      <c r="O23" s="109"/>
      <c r="P23" s="109"/>
      <c r="Q23" s="109"/>
      <c r="R23" s="163"/>
      <c r="S23" s="110"/>
      <c r="T23" s="110"/>
      <c r="U23" s="109"/>
      <c r="V23" s="110">
        <v>2021</v>
      </c>
      <c r="W23" s="110">
        <v>25</v>
      </c>
      <c r="X23" s="110" t="s">
        <v>328</v>
      </c>
      <c r="Y23" s="110" t="s">
        <v>331</v>
      </c>
      <c r="Z23" s="161" t="s">
        <v>316</v>
      </c>
      <c r="AA23" s="148"/>
    </row>
    <row r="24" spans="1:27" s="15" customFormat="1" ht="45" customHeight="1">
      <c r="A24" s="155" t="s">
        <v>293</v>
      </c>
      <c r="B24" s="126" t="s">
        <v>302</v>
      </c>
      <c r="C24" s="110"/>
      <c r="D24" s="110"/>
      <c r="E24" s="148"/>
      <c r="F24" s="148"/>
      <c r="G24" s="163"/>
      <c r="H24" s="110"/>
      <c r="I24" s="110"/>
      <c r="J24" s="148"/>
      <c r="K24" s="150"/>
      <c r="L24" s="25"/>
      <c r="M24" s="169">
        <v>1.106</v>
      </c>
      <c r="N24" s="109"/>
      <c r="O24" s="109"/>
      <c r="P24" s="109"/>
      <c r="Q24" s="109"/>
      <c r="R24" s="163"/>
      <c r="S24" s="110"/>
      <c r="T24" s="110"/>
      <c r="U24" s="109"/>
      <c r="V24" s="110">
        <v>2021</v>
      </c>
      <c r="W24" s="110">
        <v>25</v>
      </c>
      <c r="X24" s="110" t="s">
        <v>328</v>
      </c>
      <c r="Y24" s="110" t="s">
        <v>331</v>
      </c>
      <c r="Z24" s="161" t="s">
        <v>318</v>
      </c>
      <c r="AA24" s="148"/>
    </row>
    <row r="25" spans="1:27" s="15" customFormat="1" ht="46.5" customHeight="1">
      <c r="A25" s="155" t="s">
        <v>294</v>
      </c>
      <c r="B25" s="126" t="s">
        <v>303</v>
      </c>
      <c r="C25" s="110"/>
      <c r="D25" s="110"/>
      <c r="E25" s="148"/>
      <c r="F25" s="148"/>
      <c r="G25" s="163"/>
      <c r="H25" s="110"/>
      <c r="I25" s="110"/>
      <c r="J25" s="148"/>
      <c r="K25" s="150"/>
      <c r="L25" s="25"/>
      <c r="M25" s="150">
        <v>0.545</v>
      </c>
      <c r="N25" s="109"/>
      <c r="O25" s="109"/>
      <c r="P25" s="109"/>
      <c r="Q25" s="109"/>
      <c r="R25" s="163"/>
      <c r="S25" s="110"/>
      <c r="T25" s="110"/>
      <c r="U25" s="109"/>
      <c r="V25" s="110">
        <v>2021</v>
      </c>
      <c r="W25" s="110">
        <v>25</v>
      </c>
      <c r="X25" s="110" t="s">
        <v>328</v>
      </c>
      <c r="Y25" s="110" t="s">
        <v>331</v>
      </c>
      <c r="Z25" s="161" t="s">
        <v>319</v>
      </c>
      <c r="AA25" s="148"/>
    </row>
    <row r="26" spans="1:27" s="15" customFormat="1" ht="46.5" customHeight="1">
      <c r="A26" s="155" t="s">
        <v>295</v>
      </c>
      <c r="B26" s="126" t="s">
        <v>304</v>
      </c>
      <c r="C26" s="110"/>
      <c r="D26" s="110"/>
      <c r="E26" s="148"/>
      <c r="F26" s="148"/>
      <c r="G26" s="163"/>
      <c r="H26" s="110"/>
      <c r="I26" s="110"/>
      <c r="J26" s="148"/>
      <c r="K26" s="150"/>
      <c r="L26" s="25"/>
      <c r="M26" s="150">
        <v>0.909</v>
      </c>
      <c r="N26" s="109"/>
      <c r="O26" s="109"/>
      <c r="P26" s="109"/>
      <c r="Q26" s="109"/>
      <c r="R26" s="163"/>
      <c r="S26" s="110"/>
      <c r="T26" s="110"/>
      <c r="U26" s="109"/>
      <c r="V26" s="110">
        <v>2021</v>
      </c>
      <c r="W26" s="110">
        <v>25</v>
      </c>
      <c r="X26" s="110" t="s">
        <v>328</v>
      </c>
      <c r="Y26" s="110" t="s">
        <v>331</v>
      </c>
      <c r="Z26" s="161" t="s">
        <v>320</v>
      </c>
      <c r="AA26" s="148"/>
    </row>
    <row r="27" spans="1:27" s="15" customFormat="1" ht="33.75">
      <c r="A27" s="155" t="s">
        <v>296</v>
      </c>
      <c r="B27" s="126" t="s">
        <v>305</v>
      </c>
      <c r="C27" s="110"/>
      <c r="D27" s="110"/>
      <c r="E27" s="148"/>
      <c r="F27" s="148"/>
      <c r="G27" s="163"/>
      <c r="H27" s="110"/>
      <c r="I27" s="110"/>
      <c r="J27" s="148"/>
      <c r="K27" s="150"/>
      <c r="L27" s="25"/>
      <c r="M27" s="150">
        <v>0.8</v>
      </c>
      <c r="N27" s="109"/>
      <c r="O27" s="109"/>
      <c r="P27" s="109"/>
      <c r="Q27" s="109"/>
      <c r="R27" s="163"/>
      <c r="S27" s="110"/>
      <c r="T27" s="110"/>
      <c r="U27" s="109"/>
      <c r="V27" s="110">
        <v>2021</v>
      </c>
      <c r="W27" s="110">
        <v>25</v>
      </c>
      <c r="X27" s="110" t="s">
        <v>328</v>
      </c>
      <c r="Y27" s="110" t="s">
        <v>331</v>
      </c>
      <c r="Z27" s="161" t="s">
        <v>321</v>
      </c>
      <c r="AA27" s="148"/>
    </row>
    <row r="28" spans="1:27" s="15" customFormat="1" ht="33.75" customHeight="1">
      <c r="A28" s="155" t="s">
        <v>309</v>
      </c>
      <c r="B28" s="126" t="s">
        <v>306</v>
      </c>
      <c r="C28" s="110"/>
      <c r="D28" s="110"/>
      <c r="E28" s="148"/>
      <c r="F28" s="148"/>
      <c r="G28" s="163"/>
      <c r="H28" s="110"/>
      <c r="I28" s="110"/>
      <c r="J28" s="148"/>
      <c r="K28" s="150"/>
      <c r="L28" s="25"/>
      <c r="M28" s="150">
        <v>1.106</v>
      </c>
      <c r="N28" s="109"/>
      <c r="O28" s="109"/>
      <c r="P28" s="109"/>
      <c r="Q28" s="109"/>
      <c r="R28" s="163"/>
      <c r="S28" s="110"/>
      <c r="T28" s="110"/>
      <c r="U28" s="109"/>
      <c r="V28" s="110">
        <v>2021</v>
      </c>
      <c r="W28" s="110">
        <v>25</v>
      </c>
      <c r="X28" s="110" t="s">
        <v>328</v>
      </c>
      <c r="Y28" s="110" t="s">
        <v>331</v>
      </c>
      <c r="Z28" s="161" t="s">
        <v>318</v>
      </c>
      <c r="AA28" s="148"/>
    </row>
    <row r="29" spans="1:27" s="15" customFormat="1" ht="38.25">
      <c r="A29" s="155" t="s">
        <v>310</v>
      </c>
      <c r="B29" s="126" t="s">
        <v>307</v>
      </c>
      <c r="C29" s="110"/>
      <c r="D29" s="110"/>
      <c r="E29" s="148"/>
      <c r="F29" s="148"/>
      <c r="G29" s="163"/>
      <c r="H29" s="110"/>
      <c r="I29" s="110"/>
      <c r="J29" s="148"/>
      <c r="K29" s="150"/>
      <c r="L29" s="25"/>
      <c r="M29" s="150">
        <v>1.144</v>
      </c>
      <c r="N29" s="109"/>
      <c r="O29" s="109"/>
      <c r="P29" s="109"/>
      <c r="Q29" s="109"/>
      <c r="R29" s="163"/>
      <c r="S29" s="110"/>
      <c r="T29" s="110"/>
      <c r="U29" s="109"/>
      <c r="V29" s="110">
        <v>2021</v>
      </c>
      <c r="W29" s="110">
        <v>25</v>
      </c>
      <c r="X29" s="110" t="s">
        <v>328</v>
      </c>
      <c r="Y29" s="110" t="s">
        <v>331</v>
      </c>
      <c r="Z29" s="161" t="s">
        <v>322</v>
      </c>
      <c r="AA29" s="148"/>
    </row>
    <row r="30" spans="1:27" s="15" customFormat="1" ht="37.5" customHeight="1">
      <c r="A30" s="155" t="s">
        <v>311</v>
      </c>
      <c r="B30" s="126" t="s">
        <v>308</v>
      </c>
      <c r="C30" s="24"/>
      <c r="D30" s="24"/>
      <c r="E30" s="24"/>
      <c r="F30" s="24"/>
      <c r="G30" s="164"/>
      <c r="H30" s="24"/>
      <c r="I30" s="24"/>
      <c r="J30" s="24"/>
      <c r="K30" s="24"/>
      <c r="L30" s="24"/>
      <c r="M30" s="150">
        <v>0.892</v>
      </c>
      <c r="N30" s="147"/>
      <c r="O30" s="109"/>
      <c r="P30" s="147"/>
      <c r="Q30" s="109"/>
      <c r="R30" s="164"/>
      <c r="S30" s="24"/>
      <c r="T30" s="24"/>
      <c r="U30" s="24"/>
      <c r="V30" s="64">
        <v>2021</v>
      </c>
      <c r="W30" s="110">
        <v>25</v>
      </c>
      <c r="X30" s="110" t="s">
        <v>328</v>
      </c>
      <c r="Y30" s="110" t="s">
        <v>331</v>
      </c>
      <c r="Z30" s="161" t="s">
        <v>323</v>
      </c>
      <c r="AA30" s="24"/>
    </row>
    <row r="31" spans="1:27" s="15" customFormat="1" ht="39" customHeight="1">
      <c r="A31" s="117"/>
      <c r="B31" s="166" t="s">
        <v>264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66" t="s">
        <v>265</v>
      </c>
      <c r="Q31" s="116"/>
      <c r="R31" s="116"/>
      <c r="S31" s="116"/>
      <c r="T31" s="118"/>
      <c r="U31" s="118"/>
      <c r="V31" s="118"/>
      <c r="W31" s="118"/>
      <c r="X31" s="118"/>
      <c r="Y31" s="118"/>
      <c r="Z31" s="118"/>
      <c r="AA31" s="118"/>
    </row>
    <row r="32" spans="1:27" s="142" customFormat="1" ht="60.75" customHeight="1">
      <c r="A32" s="117"/>
      <c r="B32" s="184" t="s">
        <v>254</v>
      </c>
      <c r="C32" s="184"/>
      <c r="D32" s="184"/>
      <c r="E32" s="184"/>
      <c r="F32" s="118"/>
      <c r="G32" s="119"/>
      <c r="H32" s="118"/>
      <c r="I32" s="118"/>
      <c r="J32" s="118"/>
      <c r="K32" s="118"/>
      <c r="L32" s="118"/>
      <c r="M32" s="118"/>
      <c r="N32" s="119"/>
      <c r="O32" s="119"/>
      <c r="P32" s="185" t="s">
        <v>266</v>
      </c>
      <c r="Q32" s="185"/>
      <c r="R32" s="185"/>
      <c r="S32" s="185"/>
      <c r="T32" s="118"/>
      <c r="U32" s="118"/>
      <c r="V32" s="118"/>
      <c r="W32" s="118"/>
      <c r="X32" s="118"/>
      <c r="Y32" s="118"/>
      <c r="Z32" s="118"/>
      <c r="AA32" s="118"/>
    </row>
    <row r="33" spans="1:27" s="15" customFormat="1" ht="39" customHeight="1">
      <c r="A33" s="141"/>
      <c r="B33" s="184" t="s">
        <v>298</v>
      </c>
      <c r="C33" s="184"/>
      <c r="D33" s="184"/>
      <c r="E33" s="184"/>
      <c r="F33" s="118"/>
      <c r="G33" s="119"/>
      <c r="H33" s="118"/>
      <c r="I33" s="118"/>
      <c r="J33" s="118"/>
      <c r="K33" s="118"/>
      <c r="L33" s="118"/>
      <c r="M33" s="118"/>
      <c r="N33" s="119"/>
      <c r="O33" s="119"/>
      <c r="P33" s="185" t="s">
        <v>274</v>
      </c>
      <c r="Q33" s="185"/>
      <c r="R33" s="185"/>
      <c r="S33" s="185"/>
      <c r="T33" s="141"/>
      <c r="U33" s="141"/>
      <c r="V33" s="116"/>
      <c r="W33" s="141"/>
      <c r="X33" s="141"/>
      <c r="Y33" s="141"/>
      <c r="Z33" s="141"/>
      <c r="AA33" s="141"/>
    </row>
    <row r="34" spans="1:27" s="15" customFormat="1" ht="4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P34" s="1"/>
      <c r="Q34" s="1"/>
      <c r="R34" s="1"/>
      <c r="S34" s="1"/>
      <c r="T34" s="1"/>
      <c r="U34" s="1"/>
      <c r="W34" s="1"/>
      <c r="X34" s="1"/>
      <c r="Y34" s="1"/>
      <c r="Z34" s="1"/>
      <c r="AA34" s="1"/>
    </row>
    <row r="35" ht="46.5" customHeight="1"/>
    <row r="36" ht="45.75" customHeight="1"/>
    <row r="37" ht="85.5" customHeight="1"/>
    <row r="38" ht="81" customHeight="1"/>
    <row r="39" ht="33.75" customHeight="1"/>
    <row r="40" ht="67.5" customHeight="1"/>
    <row r="41" ht="57.75" customHeight="1"/>
    <row r="42" ht="44.25" customHeight="1"/>
    <row r="43" ht="36.75" customHeight="1"/>
    <row r="44" ht="68.25" customHeight="1"/>
    <row r="45" ht="61.5" customHeight="1"/>
    <row r="46" ht="47.25" customHeight="1"/>
    <row r="47" ht="33" customHeight="1"/>
    <row r="48" ht="39" customHeight="1"/>
    <row r="49" ht="63" customHeight="1"/>
    <row r="50" spans="1:27" s="143" customFormat="1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5"/>
      <c r="P50" s="1"/>
      <c r="Q50" s="1"/>
      <c r="R50" s="1"/>
      <c r="S50" s="1"/>
      <c r="T50" s="1"/>
      <c r="U50" s="1"/>
      <c r="V50" s="15"/>
      <c r="W50" s="1"/>
      <c r="X50" s="1"/>
      <c r="Y50" s="1"/>
      <c r="Z50" s="1"/>
      <c r="AA50" s="1"/>
    </row>
    <row r="51" ht="25.5" customHeight="1"/>
    <row r="52" ht="45" customHeight="1"/>
    <row r="53" ht="54.75" customHeight="1"/>
    <row r="54" ht="33.75" customHeight="1"/>
    <row r="55" ht="41.25" customHeight="1"/>
    <row r="56" ht="33" customHeight="1"/>
    <row r="57" ht="10.5" customHeight="1" hidden="1"/>
    <row r="58" ht="31.5" customHeight="1" hidden="1"/>
    <row r="59" ht="10.5" customHeight="1" hidden="1"/>
    <row r="60" ht="10.5" customHeight="1" hidden="1"/>
    <row r="61" ht="10.5" customHeight="1" hidden="1"/>
    <row r="62" spans="1:27" s="2" customFormat="1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5"/>
      <c r="P62" s="1"/>
      <c r="Q62" s="1"/>
      <c r="R62" s="1"/>
      <c r="S62" s="1"/>
      <c r="T62" s="1"/>
      <c r="U62" s="1"/>
      <c r="V62" s="15"/>
      <c r="W62" s="1"/>
      <c r="X62" s="1"/>
      <c r="Y62" s="1"/>
      <c r="Z62" s="1"/>
      <c r="AA62" s="1"/>
    </row>
    <row r="63" spans="1:27" s="4" customFormat="1" ht="11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5"/>
      <c r="P63" s="1"/>
      <c r="Q63" s="1"/>
      <c r="R63" s="1"/>
      <c r="S63" s="1"/>
      <c r="T63" s="1"/>
      <c r="U63" s="1"/>
      <c r="V63" s="15"/>
      <c r="W63" s="1"/>
      <c r="X63" s="1"/>
      <c r="Y63" s="1"/>
      <c r="Z63" s="1"/>
      <c r="AA63" s="1"/>
    </row>
    <row r="64" spans="1:27" s="4" customFormat="1" ht="11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5"/>
      <c r="P64" s="1"/>
      <c r="Q64" s="1"/>
      <c r="R64" s="1"/>
      <c r="S64" s="1"/>
      <c r="T64" s="1"/>
      <c r="U64" s="1"/>
      <c r="V64" s="15"/>
      <c r="W64" s="1"/>
      <c r="X64" s="1"/>
      <c r="Y64" s="1"/>
      <c r="Z64" s="1"/>
      <c r="AA64" s="1"/>
    </row>
    <row r="66" spans="1:27" s="32" customFormat="1" ht="26.25" customHeight="1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5"/>
      <c r="P66" s="1"/>
      <c r="Q66" s="1"/>
      <c r="R66" s="1"/>
      <c r="S66" s="1"/>
      <c r="T66" s="1"/>
      <c r="U66" s="1"/>
      <c r="V66" s="15"/>
      <c r="W66" s="1"/>
      <c r="X66" s="1"/>
      <c r="Y66" s="1"/>
      <c r="Z66" s="1"/>
      <c r="AA66" s="1"/>
    </row>
    <row r="67" spans="1:27" s="32" customFormat="1" ht="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5"/>
      <c r="P67" s="1"/>
      <c r="Q67" s="1"/>
      <c r="R67" s="1"/>
      <c r="S67" s="1"/>
      <c r="T67" s="1"/>
      <c r="U67" s="1"/>
      <c r="V67" s="15"/>
      <c r="W67" s="1"/>
      <c r="X67" s="1"/>
      <c r="Y67" s="1"/>
      <c r="Z67" s="1"/>
      <c r="AA67" s="1"/>
    </row>
    <row r="68" spans="1:27" s="118" customFormat="1" ht="26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5"/>
      <c r="P68" s="1"/>
      <c r="Q68" s="1"/>
      <c r="R68" s="1"/>
      <c r="S68" s="1"/>
      <c r="T68" s="1"/>
      <c r="U68" s="1"/>
      <c r="V68" s="15"/>
      <c r="W68" s="1"/>
      <c r="X68" s="1"/>
      <c r="Y68" s="1"/>
      <c r="Z68" s="1"/>
      <c r="AA68" s="1"/>
    </row>
    <row r="69" spans="1:27" s="118" customFormat="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5"/>
      <c r="P69" s="1"/>
      <c r="Q69" s="1"/>
      <c r="R69" s="1"/>
      <c r="S69" s="1"/>
      <c r="T69" s="1"/>
      <c r="U69" s="1"/>
      <c r="V69" s="15"/>
      <c r="W69" s="1"/>
      <c r="X69" s="1"/>
      <c r="Y69" s="1"/>
      <c r="Z69" s="1"/>
      <c r="AA69" s="1"/>
    </row>
    <row r="70" spans="1:27" s="118" customFormat="1" ht="4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5"/>
      <c r="P70" s="1"/>
      <c r="Q70" s="1"/>
      <c r="R70" s="1"/>
      <c r="S70" s="1"/>
      <c r="T70" s="1"/>
      <c r="U70" s="1"/>
      <c r="V70" s="15"/>
      <c r="W70" s="1"/>
      <c r="X70" s="1"/>
      <c r="Y70" s="1"/>
      <c r="Z70" s="1"/>
      <c r="AA70" s="1"/>
    </row>
    <row r="71" spans="1:27" s="141" customFormat="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5"/>
      <c r="P71" s="1"/>
      <c r="Q71" s="1"/>
      <c r="R71" s="1"/>
      <c r="S71" s="1"/>
      <c r="T71" s="1"/>
      <c r="U71" s="1"/>
      <c r="V71" s="15"/>
      <c r="W71" s="1"/>
      <c r="X71" s="1"/>
      <c r="Y71" s="1"/>
      <c r="Z71" s="1"/>
      <c r="AA71" s="1"/>
    </row>
    <row r="72" spans="1:27" s="141" customFormat="1" ht="4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5"/>
      <c r="P72" s="1"/>
      <c r="Q72" s="1"/>
      <c r="R72" s="1"/>
      <c r="S72" s="1"/>
      <c r="T72" s="1"/>
      <c r="U72" s="1"/>
      <c r="V72" s="15"/>
      <c r="W72" s="1"/>
      <c r="X72" s="1"/>
      <c r="Y72" s="1"/>
      <c r="Z72" s="1"/>
      <c r="AA72" s="1"/>
    </row>
  </sheetData>
  <sheetProtection/>
  <mergeCells count="22">
    <mergeCell ref="X2:AA2"/>
    <mergeCell ref="X1:AA1"/>
    <mergeCell ref="A6:W6"/>
    <mergeCell ref="A7:W7"/>
    <mergeCell ref="A2:W2"/>
    <mergeCell ref="V10:Z10"/>
    <mergeCell ref="AA10:AA11"/>
    <mergeCell ref="R9:AA9"/>
    <mergeCell ref="C9:L9"/>
    <mergeCell ref="R10:U10"/>
    <mergeCell ref="X3:AA3"/>
    <mergeCell ref="X4:Z4"/>
    <mergeCell ref="C10:F10"/>
    <mergeCell ref="B32:E32"/>
    <mergeCell ref="P32:S32"/>
    <mergeCell ref="L10:L11"/>
    <mergeCell ref="B33:E33"/>
    <mergeCell ref="P33:S33"/>
    <mergeCell ref="B9:B10"/>
    <mergeCell ref="M9:Q10"/>
    <mergeCell ref="A9:A10"/>
    <mergeCell ref="G10:K10"/>
  </mergeCells>
  <printOptions/>
  <pageMargins left="0.1968503937007874" right="0.31496062992125984" top="0.984251968503937" bottom="0.1968503937007874" header="0.1968503937007874" footer="0.1968503937007874"/>
  <pageSetup fitToHeight="3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1"/>
  <sheetViews>
    <sheetView view="pageBreakPreview" zoomScaleSheetLayoutView="100" zoomScalePageLayoutView="0" workbookViewId="0" topLeftCell="A1">
      <pane xSplit="2" ySplit="14" topLeftCell="G3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T34" sqref="T34"/>
    </sheetView>
  </sheetViews>
  <sheetFormatPr defaultColWidth="0.875" defaultRowHeight="12.75"/>
  <cols>
    <col min="1" max="1" width="7.75390625" style="59" customWidth="1"/>
    <col min="2" max="2" width="26.375" style="59" customWidth="1"/>
    <col min="3" max="3" width="6.25390625" style="59" customWidth="1"/>
    <col min="4" max="4" width="15.25390625" style="59" customWidth="1"/>
    <col min="5" max="5" width="6.375" style="59" customWidth="1"/>
    <col min="6" max="6" width="15.25390625" style="59" customWidth="1"/>
    <col min="7" max="10" width="5.125" style="59" customWidth="1"/>
    <col min="11" max="11" width="9.25390625" style="59" customWidth="1"/>
    <col min="12" max="13" width="5.125" style="59" customWidth="1"/>
    <col min="14" max="14" width="5.75390625" style="59" customWidth="1"/>
    <col min="15" max="15" width="5.125" style="59" customWidth="1"/>
    <col min="16" max="16" width="6.00390625" style="59" customWidth="1"/>
    <col min="17" max="17" width="15.875" style="59" customWidth="1"/>
    <col min="18" max="18" width="6.375" style="59" customWidth="1"/>
    <col min="19" max="19" width="15.125" style="59" customWidth="1"/>
    <col min="20" max="22" width="5.125" style="59" customWidth="1"/>
    <col min="23" max="23" width="5.75390625" style="59" customWidth="1"/>
    <col min="24" max="24" width="8.00390625" style="59" customWidth="1"/>
    <col min="25" max="25" width="4.875" style="59" customWidth="1"/>
    <col min="26" max="26" width="5.75390625" style="59" customWidth="1"/>
    <col min="27" max="27" width="6.25390625" style="59" customWidth="1"/>
    <col min="28" max="16384" width="0.875" style="59" customWidth="1"/>
  </cols>
  <sheetData>
    <row r="1" spans="24:27" s="46" customFormat="1" ht="30.75" customHeight="1">
      <c r="X1" s="199" t="s">
        <v>105</v>
      </c>
      <c r="Y1" s="199"/>
      <c r="Z1" s="199"/>
      <c r="AA1" s="199"/>
    </row>
    <row r="2" spans="14:27" s="46" customFormat="1" ht="9.75" customHeight="1">
      <c r="N2" s="47"/>
      <c r="O2" s="47"/>
      <c r="P2" s="47"/>
      <c r="Q2" s="47"/>
      <c r="X2" s="48"/>
      <c r="Y2" s="48"/>
      <c r="Z2" s="48"/>
      <c r="AA2" s="48"/>
    </row>
    <row r="3" spans="14:27" s="46" customFormat="1" ht="24.75" customHeight="1">
      <c r="N3" s="47"/>
      <c r="O3" s="47"/>
      <c r="P3" s="47"/>
      <c r="Q3" s="47"/>
      <c r="R3" s="46" t="s">
        <v>269</v>
      </c>
      <c r="X3" s="202" t="s">
        <v>259</v>
      </c>
      <c r="Y3" s="202"/>
      <c r="Z3" s="202"/>
      <c r="AA3" s="202"/>
    </row>
    <row r="4" spans="1:27" s="50" customFormat="1" ht="27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X4" s="201" t="s">
        <v>258</v>
      </c>
      <c r="Y4" s="201"/>
      <c r="Z4" s="201"/>
      <c r="AA4" s="201"/>
    </row>
    <row r="5" spans="24:27" s="46" customFormat="1" ht="14.25" customHeight="1">
      <c r="X5" s="197" t="s">
        <v>99</v>
      </c>
      <c r="Y5" s="197"/>
      <c r="Z5" s="197"/>
      <c r="AA5" s="197"/>
    </row>
    <row r="6" spans="11:27" s="46" customFormat="1" ht="13.5" customHeight="1">
      <c r="K6" s="51"/>
      <c r="L6" s="51"/>
      <c r="X6" s="52" t="s">
        <v>100</v>
      </c>
      <c r="Y6" s="196"/>
      <c r="Z6" s="196"/>
      <c r="AA6" s="53" t="s">
        <v>297</v>
      </c>
    </row>
    <row r="7" spans="1:27" s="54" customFormat="1" ht="10.5" customHeight="1">
      <c r="A7" s="5"/>
      <c r="B7" s="5"/>
      <c r="C7" s="5"/>
      <c r="D7" s="5"/>
      <c r="E7" s="5"/>
      <c r="F7" s="5"/>
      <c r="G7" s="5"/>
      <c r="H7" s="5"/>
      <c r="K7" s="55"/>
      <c r="L7" s="55"/>
      <c r="X7" s="55"/>
      <c r="Y7" s="55"/>
      <c r="Z7" s="55"/>
      <c r="AA7" s="55"/>
    </row>
    <row r="8" spans="1:27" s="56" customFormat="1" ht="12.75">
      <c r="A8" s="200" t="s">
        <v>332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</row>
    <row r="9" s="57" customFormat="1" ht="15"/>
    <row r="10" spans="1:27" s="46" customFormat="1" ht="15" customHeight="1">
      <c r="A10" s="192" t="s">
        <v>46</v>
      </c>
      <c r="B10" s="192" t="s">
        <v>47</v>
      </c>
      <c r="C10" s="192" t="s">
        <v>48</v>
      </c>
      <c r="D10" s="192"/>
      <c r="E10" s="192"/>
      <c r="F10" s="192"/>
      <c r="G10" s="192" t="s">
        <v>49</v>
      </c>
      <c r="H10" s="192"/>
      <c r="I10" s="192"/>
      <c r="J10" s="192"/>
      <c r="K10" s="198" t="s">
        <v>253</v>
      </c>
      <c r="L10" s="195" t="s">
        <v>50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</row>
    <row r="11" spans="1:27" s="46" customFormat="1" ht="15" customHeight="1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8"/>
      <c r="L11" s="195" t="s">
        <v>333</v>
      </c>
      <c r="M11" s="195"/>
      <c r="N11" s="195"/>
      <c r="O11" s="195"/>
      <c r="P11" s="195"/>
      <c r="Q11" s="192" t="s">
        <v>282</v>
      </c>
      <c r="R11" s="192" t="s">
        <v>334</v>
      </c>
      <c r="S11" s="195" t="s">
        <v>51</v>
      </c>
      <c r="T11" s="195" t="s">
        <v>333</v>
      </c>
      <c r="U11" s="195"/>
      <c r="V11" s="195"/>
      <c r="W11" s="195"/>
      <c r="X11" s="195"/>
      <c r="Y11" s="192" t="s">
        <v>282</v>
      </c>
      <c r="Z11" s="192" t="s">
        <v>334</v>
      </c>
      <c r="AA11" s="195" t="s">
        <v>51</v>
      </c>
    </row>
    <row r="12" spans="1:27" s="46" customFormat="1" ht="24" customHeight="1">
      <c r="A12" s="192"/>
      <c r="B12" s="192"/>
      <c r="C12" s="192" t="s">
        <v>52</v>
      </c>
      <c r="D12" s="192"/>
      <c r="E12" s="192"/>
      <c r="F12" s="192"/>
      <c r="G12" s="192" t="s">
        <v>52</v>
      </c>
      <c r="H12" s="192"/>
      <c r="I12" s="192"/>
      <c r="J12" s="192"/>
      <c r="K12" s="198"/>
      <c r="L12" s="10" t="s">
        <v>53</v>
      </c>
      <c r="M12" s="10" t="s">
        <v>54</v>
      </c>
      <c r="N12" s="10" t="s">
        <v>55</v>
      </c>
      <c r="O12" s="10" t="s">
        <v>56</v>
      </c>
      <c r="P12" s="10" t="s">
        <v>16</v>
      </c>
      <c r="Q12" s="192"/>
      <c r="R12" s="192"/>
      <c r="S12" s="195"/>
      <c r="T12" s="10" t="s">
        <v>53</v>
      </c>
      <c r="U12" s="10" t="s">
        <v>54</v>
      </c>
      <c r="V12" s="10" t="s">
        <v>55</v>
      </c>
      <c r="W12" s="10" t="s">
        <v>56</v>
      </c>
      <c r="X12" s="10" t="s">
        <v>16</v>
      </c>
      <c r="Y12" s="192"/>
      <c r="Z12" s="192"/>
      <c r="AA12" s="195"/>
    </row>
    <row r="13" spans="1:27" s="46" customFormat="1" ht="15" customHeight="1">
      <c r="A13" s="192"/>
      <c r="B13" s="192"/>
      <c r="C13" s="78">
        <v>2020</v>
      </c>
      <c r="D13" s="78">
        <v>2021</v>
      </c>
      <c r="E13" s="78">
        <v>2022</v>
      </c>
      <c r="F13" s="10" t="s">
        <v>51</v>
      </c>
      <c r="G13" s="78">
        <v>2020</v>
      </c>
      <c r="H13" s="78">
        <v>2021</v>
      </c>
      <c r="I13" s="78">
        <v>2022</v>
      </c>
      <c r="J13" s="10" t="s">
        <v>51</v>
      </c>
      <c r="K13" s="10" t="s">
        <v>57</v>
      </c>
      <c r="L13" s="195" t="s">
        <v>58</v>
      </c>
      <c r="M13" s="195"/>
      <c r="N13" s="195"/>
      <c r="O13" s="195"/>
      <c r="P13" s="195"/>
      <c r="Q13" s="195"/>
      <c r="R13" s="195"/>
      <c r="S13" s="195"/>
      <c r="T13" s="195" t="s">
        <v>57</v>
      </c>
      <c r="U13" s="195"/>
      <c r="V13" s="195"/>
      <c r="W13" s="195"/>
      <c r="X13" s="195"/>
      <c r="Y13" s="195"/>
      <c r="Z13" s="195"/>
      <c r="AA13" s="195"/>
    </row>
    <row r="14" spans="1:27" s="54" customFormat="1" ht="11.25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1">
        <v>6</v>
      </c>
      <c r="G14" s="61">
        <v>7</v>
      </c>
      <c r="H14" s="61">
        <v>8</v>
      </c>
      <c r="I14" s="61">
        <v>9</v>
      </c>
      <c r="J14" s="61">
        <v>10</v>
      </c>
      <c r="K14" s="61">
        <v>11</v>
      </c>
      <c r="L14" s="61">
        <v>12</v>
      </c>
      <c r="M14" s="61">
        <v>13</v>
      </c>
      <c r="N14" s="61">
        <v>14</v>
      </c>
      <c r="O14" s="61">
        <v>15</v>
      </c>
      <c r="P14" s="61">
        <v>16</v>
      </c>
      <c r="Q14" s="61">
        <v>17</v>
      </c>
      <c r="R14" s="61">
        <v>18</v>
      </c>
      <c r="S14" s="61">
        <v>19</v>
      </c>
      <c r="T14" s="61">
        <v>20</v>
      </c>
      <c r="U14" s="61">
        <v>21</v>
      </c>
      <c r="V14" s="61">
        <v>22</v>
      </c>
      <c r="W14" s="61">
        <v>23</v>
      </c>
      <c r="X14" s="61">
        <v>24</v>
      </c>
      <c r="Y14" s="61">
        <v>25</v>
      </c>
      <c r="Z14" s="61">
        <v>26</v>
      </c>
      <c r="AA14" s="61">
        <v>27</v>
      </c>
    </row>
    <row r="15" spans="1:27" s="54" customFormat="1" ht="15" customHeight="1">
      <c r="A15" s="14"/>
      <c r="B15" s="40" t="s">
        <v>97</v>
      </c>
      <c r="C15" s="62"/>
      <c r="D15" s="62"/>
      <c r="E15" s="62"/>
      <c r="F15" s="62"/>
      <c r="G15" s="62"/>
      <c r="H15" s="62"/>
      <c r="I15" s="62"/>
      <c r="J15" s="62"/>
      <c r="K15" s="39"/>
      <c r="L15" s="62"/>
      <c r="M15" s="62"/>
      <c r="N15" s="62"/>
      <c r="O15" s="62"/>
      <c r="P15" s="62"/>
      <c r="Q15" s="62"/>
      <c r="R15" s="62"/>
      <c r="S15" s="62"/>
      <c r="T15" s="39"/>
      <c r="U15" s="39"/>
      <c r="V15" s="39"/>
      <c r="W15" s="39"/>
      <c r="X15" s="39"/>
      <c r="Y15" s="39"/>
      <c r="Z15" s="39"/>
      <c r="AA15" s="39"/>
    </row>
    <row r="16" spans="1:27" s="54" customFormat="1" ht="36" customHeight="1">
      <c r="A16" s="155" t="s">
        <v>8</v>
      </c>
      <c r="B16" s="14" t="s">
        <v>9</v>
      </c>
      <c r="C16" s="62"/>
      <c r="D16" s="62"/>
      <c r="E16" s="62"/>
      <c r="F16" s="62"/>
      <c r="G16" s="62"/>
      <c r="H16" s="62"/>
      <c r="I16" s="62"/>
      <c r="J16" s="62"/>
      <c r="K16" s="39"/>
      <c r="L16" s="62"/>
      <c r="M16" s="62"/>
      <c r="N16" s="62"/>
      <c r="O16" s="62"/>
      <c r="P16" s="62"/>
      <c r="Q16" s="62"/>
      <c r="R16" s="62"/>
      <c r="S16" s="62"/>
      <c r="T16" s="42"/>
      <c r="U16" s="42"/>
      <c r="V16" s="42"/>
      <c r="W16" s="39"/>
      <c r="X16" s="39"/>
      <c r="Y16" s="39"/>
      <c r="Z16" s="39"/>
      <c r="AA16" s="39"/>
    </row>
    <row r="17" spans="1:27" s="54" customFormat="1" ht="34.5" customHeight="1">
      <c r="A17" s="155" t="s">
        <v>21</v>
      </c>
      <c r="B17" s="14" t="s">
        <v>10</v>
      </c>
      <c r="C17" s="62"/>
      <c r="D17" s="62"/>
      <c r="E17" s="62"/>
      <c r="F17" s="62"/>
      <c r="G17" s="62"/>
      <c r="H17" s="62"/>
      <c r="I17" s="62"/>
      <c r="J17" s="62"/>
      <c r="K17" s="39"/>
      <c r="L17" s="62"/>
      <c r="M17" s="62"/>
      <c r="N17" s="62"/>
      <c r="O17" s="62"/>
      <c r="P17" s="62"/>
      <c r="Q17" s="62"/>
      <c r="R17" s="62"/>
      <c r="S17" s="62"/>
      <c r="T17" s="42"/>
      <c r="U17" s="42"/>
      <c r="V17" s="42"/>
      <c r="W17" s="39"/>
      <c r="X17" s="39"/>
      <c r="Y17" s="39"/>
      <c r="Z17" s="39"/>
      <c r="AA17" s="39"/>
    </row>
    <row r="18" spans="1:27" s="54" customFormat="1" ht="21" customHeight="1">
      <c r="A18" s="155" t="s">
        <v>101</v>
      </c>
      <c r="B18" s="162" t="s">
        <v>102</v>
      </c>
      <c r="C18" s="62"/>
      <c r="D18" s="62"/>
      <c r="E18" s="62"/>
      <c r="F18" s="62"/>
      <c r="G18" s="62"/>
      <c r="H18" s="62"/>
      <c r="I18" s="62"/>
      <c r="J18" s="62"/>
      <c r="K18" s="39"/>
      <c r="L18" s="62"/>
      <c r="M18" s="62"/>
      <c r="N18" s="62"/>
      <c r="O18" s="62"/>
      <c r="P18" s="62"/>
      <c r="Q18" s="62"/>
      <c r="R18" s="62"/>
      <c r="S18" s="62"/>
      <c r="T18" s="42"/>
      <c r="U18" s="42"/>
      <c r="V18" s="42"/>
      <c r="W18" s="42"/>
      <c r="X18" s="42"/>
      <c r="Y18" s="39"/>
      <c r="Z18" s="42"/>
      <c r="AA18" s="39"/>
    </row>
    <row r="19" spans="1:27" s="54" customFormat="1" ht="25.5">
      <c r="A19" s="159" t="s">
        <v>285</v>
      </c>
      <c r="B19" s="126" t="s">
        <v>286</v>
      </c>
      <c r="C19" s="62" t="s">
        <v>287</v>
      </c>
      <c r="D19" s="64"/>
      <c r="E19" s="64"/>
      <c r="F19" s="62" t="s">
        <v>287</v>
      </c>
      <c r="G19" s="62" t="s">
        <v>287</v>
      </c>
      <c r="H19" s="64"/>
      <c r="I19" s="64"/>
      <c r="J19" s="62" t="s">
        <v>287</v>
      </c>
      <c r="K19" s="150">
        <v>25.348</v>
      </c>
      <c r="L19" s="62"/>
      <c r="M19" s="19"/>
      <c r="N19" s="62"/>
      <c r="O19" s="62" t="s">
        <v>287</v>
      </c>
      <c r="P19" s="62" t="s">
        <v>287</v>
      </c>
      <c r="Q19" s="64"/>
      <c r="R19" s="64"/>
      <c r="S19" s="62" t="s">
        <v>287</v>
      </c>
      <c r="T19" s="62"/>
      <c r="U19" s="63"/>
      <c r="V19" s="62"/>
      <c r="W19" s="150">
        <v>25.348</v>
      </c>
      <c r="X19" s="171">
        <v>25.348</v>
      </c>
      <c r="Y19" s="63"/>
      <c r="Z19" s="63"/>
      <c r="AA19" s="130">
        <v>25.348</v>
      </c>
    </row>
    <row r="20" spans="1:27" s="54" customFormat="1" ht="26.25" customHeight="1">
      <c r="A20" s="155" t="s">
        <v>11</v>
      </c>
      <c r="B20" s="14" t="s">
        <v>12</v>
      </c>
      <c r="C20" s="62"/>
      <c r="D20" s="62"/>
      <c r="E20" s="62"/>
      <c r="F20" s="62"/>
      <c r="G20" s="62"/>
      <c r="H20" s="62"/>
      <c r="I20" s="62"/>
      <c r="J20" s="62"/>
      <c r="K20" s="41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</row>
    <row r="21" spans="1:27" s="54" customFormat="1" ht="39" customHeight="1">
      <c r="A21" s="155" t="s">
        <v>25</v>
      </c>
      <c r="B21" s="14" t="s">
        <v>10</v>
      </c>
      <c r="C21" s="62"/>
      <c r="D21" s="62"/>
      <c r="E21" s="62"/>
      <c r="F21" s="62"/>
      <c r="G21" s="62"/>
      <c r="H21" s="62"/>
      <c r="I21" s="62"/>
      <c r="J21" s="62"/>
      <c r="K21" s="41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</row>
    <row r="22" spans="1:27" s="54" customFormat="1" ht="23.25" customHeight="1">
      <c r="A22" s="155" t="s">
        <v>27</v>
      </c>
      <c r="B22" s="22" t="s">
        <v>288</v>
      </c>
      <c r="C22" s="62"/>
      <c r="D22" s="62"/>
      <c r="E22" s="62"/>
      <c r="F22" s="62"/>
      <c r="G22" s="62"/>
      <c r="H22" s="62"/>
      <c r="I22" s="62"/>
      <c r="J22" s="62"/>
      <c r="K22" s="41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</row>
    <row r="23" spans="1:27" s="54" customFormat="1" ht="25.5">
      <c r="A23" s="159" t="s">
        <v>289</v>
      </c>
      <c r="B23" s="126" t="s">
        <v>300</v>
      </c>
      <c r="C23" s="62"/>
      <c r="D23" s="62"/>
      <c r="E23" s="112" t="s">
        <v>313</v>
      </c>
      <c r="F23" s="112" t="s">
        <v>313</v>
      </c>
      <c r="G23" s="62"/>
      <c r="H23" s="62"/>
      <c r="I23" s="62"/>
      <c r="J23" s="62"/>
      <c r="K23" s="150">
        <v>22.247</v>
      </c>
      <c r="L23" s="62"/>
      <c r="M23" s="62"/>
      <c r="N23" s="62"/>
      <c r="O23" s="62"/>
      <c r="P23" s="62"/>
      <c r="Q23" s="62"/>
      <c r="R23" s="112" t="s">
        <v>313</v>
      </c>
      <c r="S23" s="112" t="s">
        <v>313</v>
      </c>
      <c r="T23" s="62"/>
      <c r="U23" s="62"/>
      <c r="V23" s="62"/>
      <c r="W23" s="62"/>
      <c r="X23" s="62"/>
      <c r="Y23" s="62"/>
      <c r="Z23" s="150">
        <v>22.247</v>
      </c>
      <c r="AA23" s="62">
        <v>22.247</v>
      </c>
    </row>
    <row r="24" spans="1:27" s="81" customFormat="1" ht="25.5">
      <c r="A24" s="159" t="s">
        <v>290</v>
      </c>
      <c r="B24" s="126" t="s">
        <v>299</v>
      </c>
      <c r="C24" s="62"/>
      <c r="D24" s="62"/>
      <c r="E24" s="112" t="s">
        <v>314</v>
      </c>
      <c r="F24" s="112" t="s">
        <v>314</v>
      </c>
      <c r="G24" s="62"/>
      <c r="H24" s="62"/>
      <c r="I24" s="62"/>
      <c r="J24" s="62"/>
      <c r="K24" s="150">
        <v>4.391</v>
      </c>
      <c r="L24" s="42"/>
      <c r="M24" s="42"/>
      <c r="N24" s="42"/>
      <c r="O24" s="42"/>
      <c r="P24" s="42"/>
      <c r="Q24" s="42"/>
      <c r="R24" s="112" t="s">
        <v>314</v>
      </c>
      <c r="S24" s="112" t="s">
        <v>314</v>
      </c>
      <c r="T24" s="39"/>
      <c r="U24" s="39"/>
      <c r="V24" s="39"/>
      <c r="W24" s="39"/>
      <c r="X24" s="39"/>
      <c r="Y24" s="39"/>
      <c r="Z24" s="150">
        <v>4.391</v>
      </c>
      <c r="AA24" s="45">
        <v>4.391</v>
      </c>
    </row>
    <row r="25" spans="1:27" s="54" customFormat="1" ht="38.25">
      <c r="A25" s="159" t="s">
        <v>291</v>
      </c>
      <c r="B25" s="126" t="s">
        <v>312</v>
      </c>
      <c r="C25" s="112" t="s">
        <v>315</v>
      </c>
      <c r="D25" s="62"/>
      <c r="E25" s="62"/>
      <c r="F25" s="112" t="s">
        <v>315</v>
      </c>
      <c r="G25" s="62"/>
      <c r="H25" s="62"/>
      <c r="I25" s="62"/>
      <c r="J25" s="62"/>
      <c r="K25" s="150">
        <v>5.271</v>
      </c>
      <c r="L25" s="42"/>
      <c r="M25" s="42"/>
      <c r="N25" s="112" t="s">
        <v>315</v>
      </c>
      <c r="O25" s="42"/>
      <c r="P25" s="112" t="s">
        <v>315</v>
      </c>
      <c r="Q25" s="42"/>
      <c r="R25" s="42"/>
      <c r="S25" s="112" t="s">
        <v>315</v>
      </c>
      <c r="T25" s="42"/>
      <c r="U25" s="39"/>
      <c r="V25" s="42"/>
      <c r="W25" s="150">
        <v>5.271</v>
      </c>
      <c r="X25" s="150">
        <v>5.271</v>
      </c>
      <c r="Y25" s="39"/>
      <c r="Z25" s="42"/>
      <c r="AA25" s="45">
        <v>5.271</v>
      </c>
    </row>
    <row r="26" spans="1:27" s="54" customFormat="1" ht="38.25">
      <c r="A26" s="159" t="s">
        <v>292</v>
      </c>
      <c r="B26" s="126" t="s">
        <v>301</v>
      </c>
      <c r="C26" s="62"/>
      <c r="D26" s="161" t="s">
        <v>316</v>
      </c>
      <c r="E26" s="62"/>
      <c r="F26" s="161" t="s">
        <v>316</v>
      </c>
      <c r="G26" s="62"/>
      <c r="H26" s="62"/>
      <c r="I26" s="62"/>
      <c r="J26" s="62"/>
      <c r="K26" s="150">
        <v>1.412</v>
      </c>
      <c r="L26" s="62"/>
      <c r="M26" s="62"/>
      <c r="N26" s="62"/>
      <c r="O26" s="62"/>
      <c r="P26" s="62"/>
      <c r="Q26" s="161" t="s">
        <v>316</v>
      </c>
      <c r="R26" s="62"/>
      <c r="S26" s="161" t="s">
        <v>316</v>
      </c>
      <c r="T26" s="130"/>
      <c r="U26" s="65"/>
      <c r="V26" s="63"/>
      <c r="W26" s="65"/>
      <c r="X26" s="130"/>
      <c r="Y26" s="150">
        <v>1.412</v>
      </c>
      <c r="Z26" s="63"/>
      <c r="AA26" s="150">
        <v>1.412</v>
      </c>
    </row>
    <row r="27" spans="1:27" s="54" customFormat="1" ht="38.25">
      <c r="A27" s="159" t="s">
        <v>293</v>
      </c>
      <c r="B27" s="126" t="s">
        <v>302</v>
      </c>
      <c r="C27" s="62"/>
      <c r="D27" s="161" t="s">
        <v>318</v>
      </c>
      <c r="E27" s="62"/>
      <c r="F27" s="161" t="s">
        <v>318</v>
      </c>
      <c r="G27" s="62"/>
      <c r="H27" s="62"/>
      <c r="I27" s="62"/>
      <c r="J27" s="62"/>
      <c r="K27" s="169">
        <v>1.106</v>
      </c>
      <c r="L27" s="62"/>
      <c r="M27" s="62"/>
      <c r="N27" s="62"/>
      <c r="O27" s="62"/>
      <c r="P27" s="62"/>
      <c r="Q27" s="161" t="s">
        <v>318</v>
      </c>
      <c r="R27" s="62"/>
      <c r="S27" s="161" t="s">
        <v>318</v>
      </c>
      <c r="T27" s="130"/>
      <c r="U27" s="130"/>
      <c r="V27" s="65"/>
      <c r="W27" s="65"/>
      <c r="X27" s="130"/>
      <c r="Y27" s="169">
        <v>1.106</v>
      </c>
      <c r="Z27" s="63"/>
      <c r="AA27" s="169">
        <v>1.106</v>
      </c>
    </row>
    <row r="28" spans="1:27" s="54" customFormat="1" ht="38.25">
      <c r="A28" s="159" t="s">
        <v>294</v>
      </c>
      <c r="B28" s="126" t="s">
        <v>303</v>
      </c>
      <c r="C28" s="62"/>
      <c r="D28" s="161" t="s">
        <v>319</v>
      </c>
      <c r="E28" s="62"/>
      <c r="F28" s="161" t="s">
        <v>319</v>
      </c>
      <c r="G28" s="62"/>
      <c r="H28" s="62"/>
      <c r="I28" s="62"/>
      <c r="J28" s="62"/>
      <c r="K28" s="150">
        <v>0.545</v>
      </c>
      <c r="L28" s="79"/>
      <c r="M28" s="79"/>
      <c r="N28" s="79"/>
      <c r="O28" s="79"/>
      <c r="P28" s="79"/>
      <c r="Q28" s="161" t="s">
        <v>319</v>
      </c>
      <c r="R28" s="42"/>
      <c r="S28" s="161" t="s">
        <v>319</v>
      </c>
      <c r="T28" s="42"/>
      <c r="U28" s="39"/>
      <c r="V28" s="42"/>
      <c r="W28" s="42"/>
      <c r="X28" s="80"/>
      <c r="Y28" s="150">
        <v>0.545</v>
      </c>
      <c r="Z28" s="42"/>
      <c r="AA28" s="150">
        <v>0.545</v>
      </c>
    </row>
    <row r="29" spans="1:27" s="54" customFormat="1" ht="38.25">
      <c r="A29" s="159" t="s">
        <v>295</v>
      </c>
      <c r="B29" s="126" t="s">
        <v>304</v>
      </c>
      <c r="C29" s="62"/>
      <c r="D29" s="161" t="s">
        <v>320</v>
      </c>
      <c r="E29" s="62"/>
      <c r="F29" s="161" t="s">
        <v>320</v>
      </c>
      <c r="G29" s="62"/>
      <c r="H29" s="62"/>
      <c r="I29" s="62"/>
      <c r="J29" s="62"/>
      <c r="K29" s="150">
        <v>0.909</v>
      </c>
      <c r="L29" s="62"/>
      <c r="M29" s="62"/>
      <c r="N29" s="62"/>
      <c r="O29" s="62"/>
      <c r="P29" s="62"/>
      <c r="Q29" s="161" t="s">
        <v>320</v>
      </c>
      <c r="R29" s="62"/>
      <c r="S29" s="161" t="s">
        <v>320</v>
      </c>
      <c r="T29" s="62"/>
      <c r="U29" s="62"/>
      <c r="V29" s="62"/>
      <c r="W29" s="62"/>
      <c r="X29" s="62"/>
      <c r="Y29" s="150">
        <v>0.909</v>
      </c>
      <c r="Z29" s="62"/>
      <c r="AA29" s="150">
        <v>0.909</v>
      </c>
    </row>
    <row r="30" spans="1:27" s="54" customFormat="1" ht="33.75">
      <c r="A30" s="159" t="s">
        <v>296</v>
      </c>
      <c r="B30" s="126" t="s">
        <v>305</v>
      </c>
      <c r="C30" s="62"/>
      <c r="D30" s="161" t="s">
        <v>321</v>
      </c>
      <c r="E30" s="62"/>
      <c r="F30" s="161" t="s">
        <v>321</v>
      </c>
      <c r="G30" s="62"/>
      <c r="H30" s="62"/>
      <c r="I30" s="62"/>
      <c r="J30" s="62"/>
      <c r="K30" s="150">
        <v>0.8</v>
      </c>
      <c r="L30" s="62"/>
      <c r="M30" s="62"/>
      <c r="N30" s="62"/>
      <c r="O30" s="62"/>
      <c r="P30" s="62"/>
      <c r="Q30" s="161" t="s">
        <v>321</v>
      </c>
      <c r="R30" s="62"/>
      <c r="S30" s="161" t="s">
        <v>321</v>
      </c>
      <c r="T30" s="62"/>
      <c r="U30" s="62"/>
      <c r="V30" s="62"/>
      <c r="W30" s="62"/>
      <c r="X30" s="62"/>
      <c r="Y30" s="150">
        <v>0.8</v>
      </c>
      <c r="Z30" s="62"/>
      <c r="AA30" s="150">
        <v>0.8</v>
      </c>
    </row>
    <row r="31" spans="1:27" s="54" customFormat="1" ht="25.5">
      <c r="A31" s="159" t="s">
        <v>309</v>
      </c>
      <c r="B31" s="126" t="s">
        <v>306</v>
      </c>
      <c r="C31" s="58"/>
      <c r="D31" s="161" t="s">
        <v>318</v>
      </c>
      <c r="E31" s="58"/>
      <c r="F31" s="161" t="s">
        <v>318</v>
      </c>
      <c r="G31" s="58"/>
      <c r="H31" s="58"/>
      <c r="I31" s="58"/>
      <c r="J31" s="58"/>
      <c r="K31" s="150">
        <v>1.106</v>
      </c>
      <c r="L31" s="58"/>
      <c r="M31" s="58"/>
      <c r="N31" s="58"/>
      <c r="O31" s="58"/>
      <c r="P31" s="58"/>
      <c r="Q31" s="161" t="s">
        <v>318</v>
      </c>
      <c r="R31" s="58"/>
      <c r="S31" s="161" t="s">
        <v>318</v>
      </c>
      <c r="T31" s="58"/>
      <c r="U31" s="58"/>
      <c r="V31" s="58"/>
      <c r="W31" s="58"/>
      <c r="X31" s="58"/>
      <c r="Y31" s="150">
        <v>1.106</v>
      </c>
      <c r="Z31" s="58"/>
      <c r="AA31" s="150">
        <v>1.106</v>
      </c>
    </row>
    <row r="32" spans="1:27" s="54" customFormat="1" ht="38.25">
      <c r="A32" s="159" t="s">
        <v>310</v>
      </c>
      <c r="B32" s="126" t="s">
        <v>307</v>
      </c>
      <c r="C32" s="58"/>
      <c r="D32" s="161" t="s">
        <v>322</v>
      </c>
      <c r="E32" s="58"/>
      <c r="F32" s="161" t="s">
        <v>322</v>
      </c>
      <c r="G32" s="58"/>
      <c r="H32" s="58"/>
      <c r="I32" s="58"/>
      <c r="J32" s="58"/>
      <c r="K32" s="150">
        <v>1.144</v>
      </c>
      <c r="L32" s="58"/>
      <c r="M32" s="58"/>
      <c r="N32" s="58"/>
      <c r="O32" s="58"/>
      <c r="P32" s="58"/>
      <c r="Q32" s="161" t="s">
        <v>322</v>
      </c>
      <c r="R32" s="58"/>
      <c r="S32" s="161" t="s">
        <v>322</v>
      </c>
      <c r="T32" s="58"/>
      <c r="U32" s="58"/>
      <c r="V32" s="58"/>
      <c r="W32" s="58"/>
      <c r="X32" s="58"/>
      <c r="Y32" s="150">
        <v>1.144</v>
      </c>
      <c r="Z32" s="58"/>
      <c r="AA32" s="150">
        <v>1.144</v>
      </c>
    </row>
    <row r="33" spans="1:27" s="54" customFormat="1" ht="25.5">
      <c r="A33" s="159" t="s">
        <v>311</v>
      </c>
      <c r="B33" s="126" t="s">
        <v>308</v>
      </c>
      <c r="C33" s="58"/>
      <c r="D33" s="161" t="s">
        <v>323</v>
      </c>
      <c r="E33" s="58"/>
      <c r="F33" s="161" t="s">
        <v>323</v>
      </c>
      <c r="G33" s="58"/>
      <c r="H33" s="58"/>
      <c r="I33" s="58"/>
      <c r="J33" s="58"/>
      <c r="K33" s="150">
        <v>0.892</v>
      </c>
      <c r="L33" s="58"/>
      <c r="M33" s="58"/>
      <c r="N33" s="58"/>
      <c r="O33" s="58"/>
      <c r="P33" s="58"/>
      <c r="Q33" s="161" t="s">
        <v>323</v>
      </c>
      <c r="R33" s="58"/>
      <c r="S33" s="161" t="s">
        <v>323</v>
      </c>
      <c r="T33" s="58"/>
      <c r="U33" s="58"/>
      <c r="V33" s="58"/>
      <c r="W33" s="58"/>
      <c r="X33" s="58"/>
      <c r="Y33" s="150">
        <v>0.892</v>
      </c>
      <c r="Z33" s="58"/>
      <c r="AA33" s="150">
        <v>0.892</v>
      </c>
    </row>
    <row r="34" spans="1:27" s="54" customFormat="1" ht="48" customHeight="1">
      <c r="A34" s="60" t="s">
        <v>59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1:27" s="54" customFormat="1" ht="30" customHeight="1">
      <c r="A35" s="60" t="s">
        <v>60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</row>
    <row r="36" spans="1:27" s="54" customFormat="1" ht="15" customHeight="1">
      <c r="A36" s="60" t="s">
        <v>61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7" s="54" customFormat="1" ht="22.5" customHeight="1">
      <c r="A37" s="60" t="s">
        <v>62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s="54" customFormat="1" ht="39.75" customHeight="1">
      <c r="A38" s="27"/>
      <c r="B38" s="165" t="s">
        <v>264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65" t="s">
        <v>265</v>
      </c>
      <c r="Q38" s="113"/>
      <c r="R38" s="113"/>
      <c r="S38" s="113"/>
      <c r="T38" s="32"/>
      <c r="U38" s="32"/>
      <c r="V38" s="32"/>
      <c r="W38" s="32"/>
      <c r="X38" s="32"/>
      <c r="Y38" s="32"/>
      <c r="Z38" s="32"/>
      <c r="AA38" s="32"/>
    </row>
    <row r="39" spans="1:27" s="54" customFormat="1" ht="40.5" customHeight="1">
      <c r="A39" s="27"/>
      <c r="B39" s="193" t="s">
        <v>254</v>
      </c>
      <c r="C39" s="193"/>
      <c r="D39" s="193"/>
      <c r="E39" s="193"/>
      <c r="F39" s="29"/>
      <c r="G39" s="30"/>
      <c r="H39" s="32"/>
      <c r="I39" s="32"/>
      <c r="J39" s="32"/>
      <c r="K39" s="32"/>
      <c r="L39" s="32"/>
      <c r="M39" s="32"/>
      <c r="N39" s="33"/>
      <c r="O39" s="33"/>
      <c r="P39" s="194" t="s">
        <v>266</v>
      </c>
      <c r="Q39" s="194"/>
      <c r="R39" s="194"/>
      <c r="S39" s="194"/>
      <c r="T39" s="32"/>
      <c r="U39" s="32"/>
      <c r="V39" s="32"/>
      <c r="W39" s="32"/>
      <c r="X39" s="32"/>
      <c r="Y39" s="32"/>
      <c r="Z39" s="32"/>
      <c r="AA39" s="32"/>
    </row>
    <row r="40" spans="1:27" s="54" customFormat="1" ht="48.75" customHeight="1">
      <c r="A40" s="59"/>
      <c r="B40" s="193" t="s">
        <v>298</v>
      </c>
      <c r="C40" s="193"/>
      <c r="D40" s="193"/>
      <c r="E40" s="193"/>
      <c r="F40" s="29"/>
      <c r="G40" s="30"/>
      <c r="H40" s="29"/>
      <c r="I40" s="29"/>
      <c r="J40" s="29"/>
      <c r="K40" s="29"/>
      <c r="L40" s="29"/>
      <c r="M40" s="29"/>
      <c r="N40" s="30"/>
      <c r="O40" s="30"/>
      <c r="P40" s="194" t="s">
        <v>274</v>
      </c>
      <c r="Q40" s="194"/>
      <c r="R40" s="194"/>
      <c r="S40" s="194"/>
      <c r="T40" s="59"/>
      <c r="U40" s="59"/>
      <c r="V40" s="59"/>
      <c r="W40" s="59"/>
      <c r="X40" s="59"/>
      <c r="Y40" s="59"/>
      <c r="Z40" s="59"/>
      <c r="AA40" s="59"/>
    </row>
    <row r="41" spans="1:27" s="54" customFormat="1" ht="33.7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</row>
    <row r="42" spans="1:27" s="54" customFormat="1" ht="27.7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</row>
    <row r="43" spans="1:27" s="54" customFormat="1" ht="21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</row>
    <row r="44" spans="1:27" s="54" customFormat="1" ht="35.2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</row>
    <row r="45" spans="1:27" s="54" customFormat="1" ht="1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</row>
    <row r="46" spans="1:27" s="54" customFormat="1" ht="20.2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</row>
    <row r="47" spans="1:27" s="54" customFormat="1" ht="10.5" customHeight="1" hidden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</row>
    <row r="48" spans="1:27" s="54" customFormat="1" ht="15" hidden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</row>
    <row r="49" spans="1:27" s="46" customFormat="1" ht="15" hidden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s="46" customFormat="1" ht="15" hidden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s="46" customFormat="1" ht="15" hidden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s="46" customFormat="1" ht="15" hidden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s="46" customFormat="1" ht="15" hidden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s="46" customFormat="1" ht="15" hidden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  <row r="55" spans="1:27" s="46" customFormat="1" ht="15" hidden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</row>
    <row r="56" spans="1:27" s="46" customFormat="1" ht="15" hidden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</row>
    <row r="57" spans="1:27" s="46" customFormat="1" ht="27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</row>
    <row r="58" spans="1:27" s="46" customFormat="1" ht="24.7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</row>
    <row r="59" ht="21" customHeight="1"/>
    <row r="60" spans="1:27" s="46" customFormat="1" ht="1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</row>
    <row r="61" spans="1:27" s="46" customFormat="1" ht="27.7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</row>
    <row r="62" spans="1:27" s="46" customFormat="1" ht="20.2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</row>
    <row r="63" spans="1:27" s="46" customFormat="1" ht="15.7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</row>
    <row r="64" spans="1:27" s="46" customFormat="1" ht="24.7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</row>
    <row r="67" spans="1:27" s="32" customFormat="1" ht="26.25" customHeight="1" hidden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</row>
    <row r="68" spans="1:27" s="32" customFormat="1" ht="12.7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</row>
    <row r="69" spans="1:27" s="32" customFormat="1" ht="26.2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</row>
    <row r="70" spans="1:27" s="32" customFormat="1" ht="1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</row>
    <row r="71" spans="1:27" s="32" customFormat="1" ht="31.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</row>
    <row r="73" ht="27" customHeight="1"/>
  </sheetData>
  <sheetProtection/>
  <mergeCells count="28">
    <mergeCell ref="A10:A13"/>
    <mergeCell ref="T13:AA13"/>
    <mergeCell ref="T11:X11"/>
    <mergeCell ref="X1:AA1"/>
    <mergeCell ref="L10:AA10"/>
    <mergeCell ref="A8:AA8"/>
    <mergeCell ref="C10:F11"/>
    <mergeCell ref="B10:B13"/>
    <mergeCell ref="X4:AA4"/>
    <mergeCell ref="X3:AA3"/>
    <mergeCell ref="Y6:Z6"/>
    <mergeCell ref="X5:AA5"/>
    <mergeCell ref="Q11:Q12"/>
    <mergeCell ref="R11:R12"/>
    <mergeCell ref="B40:E40"/>
    <mergeCell ref="P40:S40"/>
    <mergeCell ref="K10:K12"/>
    <mergeCell ref="L11:P11"/>
    <mergeCell ref="C12:F12"/>
    <mergeCell ref="AA11:AA12"/>
    <mergeCell ref="G10:J11"/>
    <mergeCell ref="B39:E39"/>
    <mergeCell ref="P39:S39"/>
    <mergeCell ref="L13:S13"/>
    <mergeCell ref="Z11:Z12"/>
    <mergeCell ref="Y11:Y12"/>
    <mergeCell ref="S11:S12"/>
    <mergeCell ref="G12:J12"/>
  </mergeCells>
  <printOptions/>
  <pageMargins left="0.2755905511811024" right="0.2362204724409449" top="0.7874015748031497" bottom="0.1968503937007874" header="0" footer="0"/>
  <pageSetup fitToHeight="2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9"/>
  <sheetViews>
    <sheetView view="pageBreakPreview" zoomScale="96" zoomScaleNormal="96" zoomScaleSheetLayoutView="96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2" sqref="A2:V2"/>
    </sheetView>
  </sheetViews>
  <sheetFormatPr defaultColWidth="0.875" defaultRowHeight="12.75"/>
  <cols>
    <col min="1" max="1" width="7.75390625" style="1" customWidth="1"/>
    <col min="2" max="2" width="24.625" style="1" customWidth="1"/>
    <col min="3" max="3" width="9.75390625" style="1" customWidth="1"/>
    <col min="4" max="4" width="13.875" style="1" customWidth="1"/>
    <col min="5" max="5" width="8.00390625" style="1" customWidth="1"/>
    <col min="6" max="6" width="7.25390625" style="1" customWidth="1"/>
    <col min="7" max="7" width="15.875" style="1" customWidth="1"/>
    <col min="8" max="8" width="6.75390625" style="1" customWidth="1"/>
    <col min="9" max="9" width="6.625" style="1" customWidth="1"/>
    <col min="10" max="11" width="7.00390625" style="1" customWidth="1"/>
    <col min="12" max="12" width="7.125" style="1" customWidth="1"/>
    <col min="13" max="14" width="7.00390625" style="1" customWidth="1"/>
    <col min="15" max="15" width="7.375" style="1" customWidth="1"/>
    <col min="16" max="16" width="7.875" style="1" customWidth="1"/>
    <col min="17" max="17" width="9.00390625" style="54" customWidth="1"/>
    <col min="18" max="18" width="8.125" style="54" customWidth="1"/>
    <col min="19" max="19" width="8.875" style="54" customWidth="1"/>
    <col min="20" max="20" width="8.875" style="1" customWidth="1"/>
    <col min="21" max="21" width="18.00390625" style="54" customWidth="1"/>
    <col min="22" max="22" width="9.875" style="1" customWidth="1"/>
    <col min="23" max="23" width="16.625" style="1" customWidth="1"/>
    <col min="24" max="24" width="5.375" style="1" customWidth="1"/>
    <col min="25" max="25" width="4.375" style="1" customWidth="1"/>
    <col min="26" max="27" width="6.125" style="1" customWidth="1"/>
    <col min="28" max="16384" width="0.875" style="1" customWidth="1"/>
  </cols>
  <sheetData>
    <row r="1" spans="17:27" s="2" customFormat="1" ht="29.25" customHeight="1">
      <c r="Q1" s="46"/>
      <c r="R1" s="46"/>
      <c r="S1" s="46"/>
      <c r="U1" s="46"/>
      <c r="W1" s="209" t="s">
        <v>110</v>
      </c>
      <c r="X1" s="209"/>
      <c r="Y1" s="209"/>
      <c r="Z1" s="209"/>
      <c r="AA1" s="34"/>
    </row>
    <row r="2" spans="1:27" s="3" customFormat="1" ht="22.5" customHeight="1">
      <c r="A2" s="210" t="s">
        <v>276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9"/>
      <c r="X2" s="9"/>
      <c r="Y2" s="9"/>
      <c r="Z2" s="9"/>
      <c r="AA2" s="9"/>
    </row>
    <row r="3" spans="23:27" ht="22.5" customHeight="1">
      <c r="W3" s="202" t="s">
        <v>259</v>
      </c>
      <c r="X3" s="202"/>
      <c r="Y3" s="202"/>
      <c r="Z3" s="202"/>
      <c r="AA3" s="35"/>
    </row>
    <row r="4" spans="23:27" ht="25.5" customHeight="1">
      <c r="W4" s="201" t="s">
        <v>260</v>
      </c>
      <c r="X4" s="201"/>
      <c r="Y4" s="201"/>
      <c r="Z4" s="201"/>
      <c r="AA4" s="36"/>
    </row>
    <row r="5" spans="23:27" ht="12.75" customHeight="1">
      <c r="W5" s="197" t="s">
        <v>99</v>
      </c>
      <c r="X5" s="197"/>
      <c r="Y5" s="197"/>
      <c r="Z5" s="197"/>
      <c r="AA5" s="37"/>
    </row>
    <row r="6" spans="23:27" ht="11.25">
      <c r="W6" s="52" t="s">
        <v>100</v>
      </c>
      <c r="X6" s="196"/>
      <c r="Y6" s="196"/>
      <c r="Z6" s="53" t="s">
        <v>297</v>
      </c>
      <c r="AA6" s="38"/>
    </row>
    <row r="9" spans="1:27" s="2" customFormat="1" ht="39.75" customHeight="1">
      <c r="A9" s="203" t="s">
        <v>63</v>
      </c>
      <c r="B9" s="203" t="s">
        <v>64</v>
      </c>
      <c r="C9" s="203" t="s">
        <v>65</v>
      </c>
      <c r="D9" s="203" t="s">
        <v>66</v>
      </c>
      <c r="E9" s="203" t="s">
        <v>67</v>
      </c>
      <c r="F9" s="203"/>
      <c r="G9" s="203"/>
      <c r="H9" s="203" t="s">
        <v>68</v>
      </c>
      <c r="I9" s="203" t="s">
        <v>69</v>
      </c>
      <c r="J9" s="203"/>
      <c r="K9" s="203" t="s">
        <v>70</v>
      </c>
      <c r="L9" s="203"/>
      <c r="M9" s="203"/>
      <c r="N9" s="203"/>
      <c r="O9" s="203" t="s">
        <v>283</v>
      </c>
      <c r="P9" s="203" t="s">
        <v>284</v>
      </c>
      <c r="Q9" s="203" t="s">
        <v>71</v>
      </c>
      <c r="R9" s="203"/>
      <c r="S9" s="205" t="s">
        <v>338</v>
      </c>
      <c r="T9" s="206"/>
      <c r="U9" s="203" t="s">
        <v>72</v>
      </c>
      <c r="V9" s="203"/>
      <c r="W9" s="203"/>
      <c r="X9" s="203" t="s">
        <v>73</v>
      </c>
      <c r="Y9" s="203"/>
      <c r="Z9" s="203"/>
      <c r="AA9" s="203"/>
    </row>
    <row r="10" spans="1:27" s="2" customFormat="1" ht="21.75" customHeight="1">
      <c r="A10" s="203"/>
      <c r="B10" s="203"/>
      <c r="C10" s="203"/>
      <c r="D10" s="203"/>
      <c r="E10" s="203" t="s">
        <v>74</v>
      </c>
      <c r="F10" s="203" t="s">
        <v>75</v>
      </c>
      <c r="G10" s="203" t="s">
        <v>109</v>
      </c>
      <c r="H10" s="203"/>
      <c r="I10" s="203" t="s">
        <v>76</v>
      </c>
      <c r="J10" s="203" t="s">
        <v>77</v>
      </c>
      <c r="K10" s="203" t="s">
        <v>78</v>
      </c>
      <c r="L10" s="203" t="s">
        <v>79</v>
      </c>
      <c r="M10" s="203" t="s">
        <v>80</v>
      </c>
      <c r="N10" s="203" t="s">
        <v>81</v>
      </c>
      <c r="O10" s="203"/>
      <c r="P10" s="203"/>
      <c r="Q10" s="203" t="s">
        <v>82</v>
      </c>
      <c r="R10" s="203" t="s">
        <v>83</v>
      </c>
      <c r="S10" s="207" t="s">
        <v>82</v>
      </c>
      <c r="T10" s="207" t="s">
        <v>83</v>
      </c>
      <c r="U10" s="203" t="s">
        <v>84</v>
      </c>
      <c r="V10" s="203" t="s">
        <v>85</v>
      </c>
      <c r="W10" s="203" t="s">
        <v>86</v>
      </c>
      <c r="X10" s="203" t="s">
        <v>87</v>
      </c>
      <c r="Y10" s="203"/>
      <c r="Z10" s="203" t="s">
        <v>88</v>
      </c>
      <c r="AA10" s="203"/>
    </row>
    <row r="11" spans="1:27" s="2" customFormat="1" ht="110.25" customHeight="1">
      <c r="A11" s="203"/>
      <c r="B11" s="203"/>
      <c r="C11" s="203"/>
      <c r="D11" s="203"/>
      <c r="E11" s="203"/>
      <c r="F11" s="203"/>
      <c r="G11" s="204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8"/>
      <c r="T11" s="208"/>
      <c r="U11" s="203"/>
      <c r="V11" s="203"/>
      <c r="W11" s="203"/>
      <c r="X11" s="13" t="s">
        <v>89</v>
      </c>
      <c r="Y11" s="13" t="s">
        <v>90</v>
      </c>
      <c r="Z11" s="13" t="s">
        <v>91</v>
      </c>
      <c r="AA11" s="13" t="s">
        <v>92</v>
      </c>
    </row>
    <row r="12" spans="1:27" s="2" customFormat="1" ht="10.5">
      <c r="A12" s="14"/>
      <c r="B12" s="40" t="s">
        <v>111</v>
      </c>
      <c r="C12" s="13"/>
      <c r="D12" s="13"/>
      <c r="E12" s="13"/>
      <c r="F12" s="13"/>
      <c r="G12" s="43"/>
      <c r="H12" s="13"/>
      <c r="I12" s="13"/>
      <c r="J12" s="13"/>
      <c r="K12" s="13"/>
      <c r="L12" s="13"/>
      <c r="M12" s="13"/>
      <c r="N12" s="13"/>
      <c r="O12" s="13"/>
      <c r="P12" s="13"/>
      <c r="Q12" s="153"/>
      <c r="R12" s="13"/>
      <c r="S12" s="153"/>
      <c r="T12" s="13"/>
      <c r="U12" s="13"/>
      <c r="V12" s="13"/>
      <c r="W12" s="13"/>
      <c r="X12" s="13"/>
      <c r="Y12" s="13"/>
      <c r="Z12" s="13"/>
      <c r="AA12" s="13"/>
    </row>
    <row r="13" spans="1:27" s="2" customFormat="1" ht="38.25">
      <c r="A13" s="155" t="s">
        <v>8</v>
      </c>
      <c r="B13" s="122" t="s">
        <v>9</v>
      </c>
      <c r="C13" s="13" t="s">
        <v>107</v>
      </c>
      <c r="D13" s="13"/>
      <c r="E13" s="13"/>
      <c r="F13" s="13"/>
      <c r="G13" s="4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2" customFormat="1" ht="38.25">
      <c r="A14" s="155" t="s">
        <v>21</v>
      </c>
      <c r="B14" s="122" t="s">
        <v>10</v>
      </c>
      <c r="C14" s="13" t="s">
        <v>107</v>
      </c>
      <c r="D14" s="13"/>
      <c r="E14" s="13"/>
      <c r="F14" s="13"/>
      <c r="G14" s="43"/>
      <c r="H14" s="13"/>
      <c r="I14" s="13"/>
      <c r="J14" s="13"/>
      <c r="K14" s="13"/>
      <c r="L14" s="13"/>
      <c r="M14" s="13"/>
      <c r="N14" s="13"/>
      <c r="O14" s="13"/>
      <c r="P14" s="13"/>
      <c r="Q14" s="15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2" customFormat="1" ht="21">
      <c r="A15" s="155" t="s">
        <v>101</v>
      </c>
      <c r="B15" s="122" t="s">
        <v>102</v>
      </c>
      <c r="C15" s="13" t="s">
        <v>107</v>
      </c>
      <c r="D15" s="13"/>
      <c r="E15" s="13"/>
      <c r="F15" s="13"/>
      <c r="G15" s="43"/>
      <c r="H15" s="13"/>
      <c r="I15" s="13"/>
      <c r="J15" s="13"/>
      <c r="K15" s="13"/>
      <c r="L15" s="13"/>
      <c r="M15" s="13"/>
      <c r="N15" s="13"/>
      <c r="O15" s="13"/>
      <c r="P15" s="13"/>
      <c r="Q15" s="15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s="2" customFormat="1" ht="67.5">
      <c r="A16" s="155" t="s">
        <v>285</v>
      </c>
      <c r="B16" s="126" t="s">
        <v>286</v>
      </c>
      <c r="C16" s="13" t="s">
        <v>107</v>
      </c>
      <c r="D16" s="13" t="s">
        <v>335</v>
      </c>
      <c r="E16" s="64" t="s">
        <v>287</v>
      </c>
      <c r="F16" s="13"/>
      <c r="G16" s="43"/>
      <c r="H16" s="13"/>
      <c r="I16" s="44">
        <v>2020</v>
      </c>
      <c r="J16" s="44">
        <v>2020</v>
      </c>
      <c r="K16" s="13" t="s">
        <v>108</v>
      </c>
      <c r="L16" s="13" t="s">
        <v>96</v>
      </c>
      <c r="M16" s="13" t="s">
        <v>96</v>
      </c>
      <c r="N16" s="13" t="s">
        <v>96</v>
      </c>
      <c r="O16" s="13" t="s">
        <v>96</v>
      </c>
      <c r="P16" s="13" t="s">
        <v>96</v>
      </c>
      <c r="Q16" s="150">
        <v>25.348</v>
      </c>
      <c r="R16" s="13"/>
      <c r="S16" s="150">
        <v>25.348</v>
      </c>
      <c r="T16" s="13"/>
      <c r="U16" s="23" t="s">
        <v>343</v>
      </c>
      <c r="V16" s="13"/>
      <c r="W16" s="44" t="s">
        <v>275</v>
      </c>
      <c r="X16" s="13"/>
      <c r="Y16" s="13"/>
      <c r="Z16" s="13"/>
      <c r="AA16" s="13"/>
    </row>
    <row r="17" spans="1:27" s="2" customFormat="1" ht="21">
      <c r="A17" s="155" t="s">
        <v>11</v>
      </c>
      <c r="B17" s="122" t="s">
        <v>12</v>
      </c>
      <c r="C17" s="13" t="s">
        <v>107</v>
      </c>
      <c r="D17" s="13"/>
      <c r="E17" s="13"/>
      <c r="F17" s="13"/>
      <c r="G17" s="43"/>
      <c r="H17" s="13"/>
      <c r="I17" s="13"/>
      <c r="J17" s="13"/>
      <c r="K17" s="13"/>
      <c r="L17" s="13"/>
      <c r="M17" s="13"/>
      <c r="N17" s="13"/>
      <c r="O17" s="13"/>
      <c r="P17" s="13"/>
      <c r="Q17" s="153"/>
      <c r="R17" s="153"/>
      <c r="S17" s="153"/>
      <c r="T17" s="13"/>
      <c r="U17" s="13"/>
      <c r="V17" s="13"/>
      <c r="W17" s="44"/>
      <c r="X17" s="13"/>
      <c r="Y17" s="13"/>
      <c r="Z17" s="13"/>
      <c r="AA17" s="13"/>
    </row>
    <row r="18" spans="1:27" s="2" customFormat="1" ht="38.25">
      <c r="A18" s="155" t="s">
        <v>25</v>
      </c>
      <c r="B18" s="122" t="s">
        <v>10</v>
      </c>
      <c r="C18" s="13" t="s">
        <v>107</v>
      </c>
      <c r="D18" s="13"/>
      <c r="E18" s="13"/>
      <c r="F18" s="13"/>
      <c r="G18" s="4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44"/>
      <c r="X18" s="13"/>
      <c r="Y18" s="13"/>
      <c r="Z18" s="13"/>
      <c r="AA18" s="13"/>
    </row>
    <row r="19" spans="1:27" s="2" customFormat="1" ht="21">
      <c r="A19" s="155" t="s">
        <v>27</v>
      </c>
      <c r="B19" s="122" t="s">
        <v>288</v>
      </c>
      <c r="C19" s="13" t="s">
        <v>107</v>
      </c>
      <c r="D19" s="13"/>
      <c r="E19" s="13"/>
      <c r="F19" s="13"/>
      <c r="G19" s="4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44"/>
      <c r="X19" s="13"/>
      <c r="Y19" s="13"/>
      <c r="Z19" s="13"/>
      <c r="AA19" s="13"/>
    </row>
    <row r="20" spans="1:27" s="2" customFormat="1" ht="94.5">
      <c r="A20" s="155" t="s">
        <v>289</v>
      </c>
      <c r="B20" s="126" t="s">
        <v>300</v>
      </c>
      <c r="C20" s="13" t="s">
        <v>107</v>
      </c>
      <c r="D20" s="13" t="s">
        <v>335</v>
      </c>
      <c r="E20" s="13"/>
      <c r="F20" s="13"/>
      <c r="G20" s="112" t="s">
        <v>313</v>
      </c>
      <c r="H20" s="13"/>
      <c r="I20" s="13">
        <v>2022</v>
      </c>
      <c r="J20" s="13">
        <v>2022</v>
      </c>
      <c r="K20" s="13" t="s">
        <v>108</v>
      </c>
      <c r="L20" s="13" t="s">
        <v>96</v>
      </c>
      <c r="M20" s="13" t="s">
        <v>96</v>
      </c>
      <c r="N20" s="13" t="s">
        <v>96</v>
      </c>
      <c r="O20" s="13" t="s">
        <v>96</v>
      </c>
      <c r="P20" s="13" t="s">
        <v>96</v>
      </c>
      <c r="Q20" s="150">
        <v>22.247</v>
      </c>
      <c r="R20" s="13"/>
      <c r="S20" s="150">
        <v>22.247</v>
      </c>
      <c r="T20" s="13"/>
      <c r="U20" s="172" t="s">
        <v>341</v>
      </c>
      <c r="V20" s="13"/>
      <c r="W20" s="44" t="s">
        <v>275</v>
      </c>
      <c r="X20" s="13"/>
      <c r="Y20" s="13"/>
      <c r="Z20" s="13"/>
      <c r="AA20" s="13"/>
    </row>
    <row r="21" spans="1:27" s="2" customFormat="1" ht="52.5">
      <c r="A21" s="155" t="s">
        <v>290</v>
      </c>
      <c r="B21" s="126" t="s">
        <v>299</v>
      </c>
      <c r="C21" s="13" t="s">
        <v>107</v>
      </c>
      <c r="D21" s="13" t="s">
        <v>336</v>
      </c>
      <c r="E21" s="13"/>
      <c r="F21" s="13"/>
      <c r="G21" s="112" t="s">
        <v>314</v>
      </c>
      <c r="H21" s="13"/>
      <c r="I21" s="13">
        <v>2022</v>
      </c>
      <c r="J21" s="13">
        <v>2022</v>
      </c>
      <c r="K21" s="13" t="s">
        <v>108</v>
      </c>
      <c r="L21" s="13" t="s">
        <v>96</v>
      </c>
      <c r="M21" s="13" t="s">
        <v>96</v>
      </c>
      <c r="N21" s="13" t="s">
        <v>96</v>
      </c>
      <c r="O21" s="13" t="s">
        <v>96</v>
      </c>
      <c r="P21" s="13" t="s">
        <v>96</v>
      </c>
      <c r="Q21" s="150">
        <v>4.391</v>
      </c>
      <c r="R21" s="13"/>
      <c r="S21" s="150">
        <v>4.391</v>
      </c>
      <c r="T21" s="13"/>
      <c r="U21" s="172" t="s">
        <v>342</v>
      </c>
      <c r="V21" s="13"/>
      <c r="W21" s="44" t="s">
        <v>275</v>
      </c>
      <c r="X21" s="13"/>
      <c r="Y21" s="13"/>
      <c r="Z21" s="13"/>
      <c r="AA21" s="13"/>
    </row>
    <row r="22" spans="1:27" s="2" customFormat="1" ht="63">
      <c r="A22" s="155" t="s">
        <v>291</v>
      </c>
      <c r="B22" s="126" t="s">
        <v>312</v>
      </c>
      <c r="C22" s="13" t="s">
        <v>107</v>
      </c>
      <c r="D22" s="13" t="s">
        <v>337</v>
      </c>
      <c r="E22" s="13"/>
      <c r="F22" s="13"/>
      <c r="G22" s="112" t="s">
        <v>315</v>
      </c>
      <c r="H22" s="13"/>
      <c r="I22" s="13">
        <v>2020</v>
      </c>
      <c r="J22" s="13">
        <v>2020</v>
      </c>
      <c r="K22" s="13" t="s">
        <v>108</v>
      </c>
      <c r="L22" s="13" t="s">
        <v>96</v>
      </c>
      <c r="M22" s="13" t="s">
        <v>96</v>
      </c>
      <c r="N22" s="13" t="s">
        <v>96</v>
      </c>
      <c r="O22" s="13" t="s">
        <v>96</v>
      </c>
      <c r="P22" s="13" t="s">
        <v>96</v>
      </c>
      <c r="Q22" s="150">
        <v>5.271</v>
      </c>
      <c r="R22" s="13"/>
      <c r="S22" s="150">
        <v>5.271</v>
      </c>
      <c r="T22" s="13"/>
      <c r="U22" s="172" t="s">
        <v>340</v>
      </c>
      <c r="V22" s="13"/>
      <c r="W22" s="44" t="s">
        <v>275</v>
      </c>
      <c r="X22" s="13"/>
      <c r="Y22" s="13"/>
      <c r="Z22" s="13"/>
      <c r="AA22" s="13"/>
    </row>
    <row r="23" spans="1:27" s="2" customFormat="1" ht="73.5">
      <c r="A23" s="155" t="s">
        <v>292</v>
      </c>
      <c r="B23" s="126" t="s">
        <v>301</v>
      </c>
      <c r="C23" s="13" t="s">
        <v>107</v>
      </c>
      <c r="D23" s="13" t="s">
        <v>335</v>
      </c>
      <c r="E23" s="13"/>
      <c r="F23" s="13"/>
      <c r="G23" s="161" t="s">
        <v>316</v>
      </c>
      <c r="H23" s="13"/>
      <c r="I23" s="13">
        <v>2021</v>
      </c>
      <c r="J23" s="13">
        <v>2021</v>
      </c>
      <c r="K23" s="13" t="s">
        <v>108</v>
      </c>
      <c r="L23" s="13" t="s">
        <v>96</v>
      </c>
      <c r="M23" s="13" t="s">
        <v>96</v>
      </c>
      <c r="N23" s="13" t="s">
        <v>96</v>
      </c>
      <c r="O23" s="13" t="s">
        <v>96</v>
      </c>
      <c r="P23" s="13" t="s">
        <v>96</v>
      </c>
      <c r="Q23" s="150">
        <v>1.412</v>
      </c>
      <c r="R23" s="13"/>
      <c r="S23" s="150">
        <v>1.412</v>
      </c>
      <c r="T23" s="13"/>
      <c r="U23" s="172" t="s">
        <v>339</v>
      </c>
      <c r="V23" s="13"/>
      <c r="W23" s="44" t="s">
        <v>275</v>
      </c>
      <c r="X23" s="13"/>
      <c r="Y23" s="13"/>
      <c r="Z23" s="13"/>
      <c r="AA23" s="13"/>
    </row>
    <row r="24" spans="1:27" s="2" customFormat="1" ht="73.5">
      <c r="A24" s="155" t="s">
        <v>293</v>
      </c>
      <c r="B24" s="126" t="s">
        <v>302</v>
      </c>
      <c r="C24" s="13" t="s">
        <v>107</v>
      </c>
      <c r="D24" s="13" t="s">
        <v>335</v>
      </c>
      <c r="E24" s="13"/>
      <c r="F24" s="13"/>
      <c r="G24" s="161" t="s">
        <v>318</v>
      </c>
      <c r="H24" s="13"/>
      <c r="I24" s="13">
        <v>2021</v>
      </c>
      <c r="J24" s="13">
        <v>2021</v>
      </c>
      <c r="K24" s="13" t="s">
        <v>108</v>
      </c>
      <c r="L24" s="13" t="s">
        <v>96</v>
      </c>
      <c r="M24" s="13" t="s">
        <v>96</v>
      </c>
      <c r="N24" s="13" t="s">
        <v>96</v>
      </c>
      <c r="O24" s="13" t="s">
        <v>96</v>
      </c>
      <c r="P24" s="13" t="s">
        <v>96</v>
      </c>
      <c r="Q24" s="169">
        <v>1.106</v>
      </c>
      <c r="R24" s="13"/>
      <c r="S24" s="169">
        <v>1.106</v>
      </c>
      <c r="T24" s="13"/>
      <c r="U24" s="172" t="s">
        <v>339</v>
      </c>
      <c r="V24" s="13"/>
      <c r="W24" s="44" t="s">
        <v>275</v>
      </c>
      <c r="X24" s="13"/>
      <c r="Y24" s="13"/>
      <c r="Z24" s="13"/>
      <c r="AA24" s="13"/>
    </row>
    <row r="25" spans="1:27" s="2" customFormat="1" ht="73.5">
      <c r="A25" s="155" t="s">
        <v>294</v>
      </c>
      <c r="B25" s="126" t="s">
        <v>303</v>
      </c>
      <c r="C25" s="13" t="s">
        <v>107</v>
      </c>
      <c r="D25" s="13" t="s">
        <v>335</v>
      </c>
      <c r="E25" s="13"/>
      <c r="F25" s="13"/>
      <c r="G25" s="161" t="s">
        <v>319</v>
      </c>
      <c r="H25" s="13"/>
      <c r="I25" s="13">
        <v>2021</v>
      </c>
      <c r="J25" s="13">
        <v>2021</v>
      </c>
      <c r="K25" s="13" t="s">
        <v>108</v>
      </c>
      <c r="L25" s="13" t="s">
        <v>96</v>
      </c>
      <c r="M25" s="13" t="s">
        <v>96</v>
      </c>
      <c r="N25" s="13" t="s">
        <v>96</v>
      </c>
      <c r="O25" s="13" t="s">
        <v>96</v>
      </c>
      <c r="P25" s="13" t="s">
        <v>96</v>
      </c>
      <c r="Q25" s="150">
        <v>0.545</v>
      </c>
      <c r="R25" s="13"/>
      <c r="S25" s="150">
        <v>0.545</v>
      </c>
      <c r="T25" s="13"/>
      <c r="U25" s="172" t="s">
        <v>339</v>
      </c>
      <c r="V25" s="13"/>
      <c r="W25" s="44" t="s">
        <v>275</v>
      </c>
      <c r="X25" s="13"/>
      <c r="Y25" s="13"/>
      <c r="Z25" s="13"/>
      <c r="AA25" s="13"/>
    </row>
    <row r="26" spans="1:27" s="2" customFormat="1" ht="73.5">
      <c r="A26" s="155" t="s">
        <v>295</v>
      </c>
      <c r="B26" s="126" t="s">
        <v>304</v>
      </c>
      <c r="C26" s="13" t="s">
        <v>107</v>
      </c>
      <c r="D26" s="168" t="s">
        <v>335</v>
      </c>
      <c r="E26" s="11"/>
      <c r="F26" s="11"/>
      <c r="G26" s="161" t="s">
        <v>320</v>
      </c>
      <c r="H26" s="11"/>
      <c r="I26" s="13">
        <v>2021</v>
      </c>
      <c r="J26" s="13">
        <v>2021</v>
      </c>
      <c r="K26" s="13" t="s">
        <v>108</v>
      </c>
      <c r="L26" s="13" t="s">
        <v>96</v>
      </c>
      <c r="M26" s="13" t="s">
        <v>96</v>
      </c>
      <c r="N26" s="13" t="s">
        <v>96</v>
      </c>
      <c r="O26" s="13" t="s">
        <v>96</v>
      </c>
      <c r="P26" s="13" t="s">
        <v>96</v>
      </c>
      <c r="Q26" s="150">
        <v>0.909</v>
      </c>
      <c r="R26" s="67"/>
      <c r="S26" s="150">
        <v>0.909</v>
      </c>
      <c r="T26" s="11"/>
      <c r="U26" s="172" t="s">
        <v>339</v>
      </c>
      <c r="V26" s="12"/>
      <c r="W26" s="44" t="s">
        <v>275</v>
      </c>
      <c r="X26" s="11"/>
      <c r="Y26" s="11"/>
      <c r="Z26" s="11"/>
      <c r="AA26" s="11"/>
    </row>
    <row r="27" spans="1:27" s="2" customFormat="1" ht="73.5">
      <c r="A27" s="155" t="s">
        <v>296</v>
      </c>
      <c r="B27" s="126" t="s">
        <v>305</v>
      </c>
      <c r="C27" s="13" t="s">
        <v>107</v>
      </c>
      <c r="D27" s="168" t="s">
        <v>335</v>
      </c>
      <c r="E27" s="11"/>
      <c r="F27" s="11"/>
      <c r="G27" s="161" t="s">
        <v>321</v>
      </c>
      <c r="H27" s="11"/>
      <c r="I27" s="13">
        <v>2021</v>
      </c>
      <c r="J27" s="13">
        <v>2021</v>
      </c>
      <c r="K27" s="13" t="s">
        <v>108</v>
      </c>
      <c r="L27" s="13" t="s">
        <v>96</v>
      </c>
      <c r="M27" s="13" t="s">
        <v>96</v>
      </c>
      <c r="N27" s="13" t="s">
        <v>96</v>
      </c>
      <c r="O27" s="13" t="s">
        <v>96</v>
      </c>
      <c r="P27" s="13" t="s">
        <v>96</v>
      </c>
      <c r="Q27" s="150">
        <v>0.8</v>
      </c>
      <c r="R27" s="67"/>
      <c r="S27" s="150">
        <v>0.8</v>
      </c>
      <c r="T27" s="11"/>
      <c r="U27" s="172" t="s">
        <v>339</v>
      </c>
      <c r="V27" s="12"/>
      <c r="W27" s="44" t="s">
        <v>275</v>
      </c>
      <c r="X27" s="11"/>
      <c r="Y27" s="11"/>
      <c r="Z27" s="11"/>
      <c r="AA27" s="11"/>
    </row>
    <row r="28" spans="1:27" s="2" customFormat="1" ht="73.5">
      <c r="A28" s="155" t="s">
        <v>309</v>
      </c>
      <c r="B28" s="126" t="s">
        <v>306</v>
      </c>
      <c r="C28" s="13" t="s">
        <v>107</v>
      </c>
      <c r="D28" s="168" t="s">
        <v>335</v>
      </c>
      <c r="E28" s="11"/>
      <c r="F28" s="11"/>
      <c r="G28" s="161" t="s">
        <v>318</v>
      </c>
      <c r="H28" s="11"/>
      <c r="I28" s="13">
        <v>2021</v>
      </c>
      <c r="J28" s="13">
        <v>2021</v>
      </c>
      <c r="K28" s="13" t="s">
        <v>108</v>
      </c>
      <c r="L28" s="13" t="s">
        <v>96</v>
      </c>
      <c r="M28" s="13" t="s">
        <v>96</v>
      </c>
      <c r="N28" s="13" t="s">
        <v>96</v>
      </c>
      <c r="O28" s="13" t="s">
        <v>96</v>
      </c>
      <c r="P28" s="13" t="s">
        <v>96</v>
      </c>
      <c r="Q28" s="150">
        <v>1.106</v>
      </c>
      <c r="R28" s="67"/>
      <c r="S28" s="150">
        <v>1.106</v>
      </c>
      <c r="T28" s="11"/>
      <c r="U28" s="172" t="s">
        <v>339</v>
      </c>
      <c r="V28" s="12"/>
      <c r="W28" s="44" t="s">
        <v>275</v>
      </c>
      <c r="X28" s="13"/>
      <c r="Y28" s="13"/>
      <c r="Z28" s="13"/>
      <c r="AA28" s="11"/>
    </row>
    <row r="29" spans="1:27" s="2" customFormat="1" ht="73.5">
      <c r="A29" s="155" t="s">
        <v>310</v>
      </c>
      <c r="B29" s="126" t="s">
        <v>307</v>
      </c>
      <c r="C29" s="13" t="s">
        <v>107</v>
      </c>
      <c r="D29" s="168" t="s">
        <v>335</v>
      </c>
      <c r="E29" s="11"/>
      <c r="F29" s="11"/>
      <c r="G29" s="161" t="s">
        <v>322</v>
      </c>
      <c r="H29" s="11"/>
      <c r="I29" s="13">
        <v>2021</v>
      </c>
      <c r="J29" s="13">
        <v>2021</v>
      </c>
      <c r="K29" s="13" t="s">
        <v>108</v>
      </c>
      <c r="L29" s="13" t="s">
        <v>96</v>
      </c>
      <c r="M29" s="13" t="s">
        <v>96</v>
      </c>
      <c r="N29" s="13" t="s">
        <v>96</v>
      </c>
      <c r="O29" s="13" t="s">
        <v>96</v>
      </c>
      <c r="P29" s="13" t="s">
        <v>96</v>
      </c>
      <c r="Q29" s="150">
        <v>1.144</v>
      </c>
      <c r="R29" s="67"/>
      <c r="S29" s="150">
        <v>1.144</v>
      </c>
      <c r="T29" s="11"/>
      <c r="U29" s="172" t="s">
        <v>339</v>
      </c>
      <c r="V29" s="12"/>
      <c r="W29" s="44" t="s">
        <v>275</v>
      </c>
      <c r="X29" s="11"/>
      <c r="Y29" s="11"/>
      <c r="Z29" s="11"/>
      <c r="AA29" s="11"/>
    </row>
    <row r="30" spans="1:27" s="2" customFormat="1" ht="73.5">
      <c r="A30" s="155" t="s">
        <v>311</v>
      </c>
      <c r="B30" s="126" t="s">
        <v>308</v>
      </c>
      <c r="C30" s="13" t="s">
        <v>107</v>
      </c>
      <c r="D30" s="168" t="s">
        <v>335</v>
      </c>
      <c r="E30" s="11"/>
      <c r="F30" s="11"/>
      <c r="G30" s="161" t="s">
        <v>323</v>
      </c>
      <c r="H30" s="11"/>
      <c r="I30" s="13">
        <v>2021</v>
      </c>
      <c r="J30" s="13">
        <v>2021</v>
      </c>
      <c r="K30" s="13" t="s">
        <v>108</v>
      </c>
      <c r="L30" s="13" t="s">
        <v>96</v>
      </c>
      <c r="M30" s="13" t="s">
        <v>96</v>
      </c>
      <c r="N30" s="13" t="s">
        <v>96</v>
      </c>
      <c r="O30" s="13" t="s">
        <v>96</v>
      </c>
      <c r="P30" s="13" t="s">
        <v>96</v>
      </c>
      <c r="Q30" s="150">
        <v>0.892</v>
      </c>
      <c r="R30" s="67"/>
      <c r="S30" s="150">
        <v>0.892</v>
      </c>
      <c r="T30" s="11"/>
      <c r="U30" s="172" t="s">
        <v>339</v>
      </c>
      <c r="V30" s="12"/>
      <c r="W30" s="44" t="s">
        <v>275</v>
      </c>
      <c r="X30" s="13"/>
      <c r="Y30" s="13"/>
      <c r="Z30" s="13"/>
      <c r="AA30" s="11"/>
    </row>
    <row r="31" spans="1:27" s="2" customFormat="1" ht="83.25" customHeight="1">
      <c r="A31" s="28"/>
      <c r="B31" s="113" t="s">
        <v>264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 t="s">
        <v>265</v>
      </c>
      <c r="Q31" s="113"/>
      <c r="R31" s="113"/>
      <c r="S31" s="113"/>
      <c r="T31" s="29"/>
      <c r="U31" s="29"/>
      <c r="V31" s="29"/>
      <c r="W31" s="29"/>
      <c r="X31" s="29"/>
      <c r="Y31" s="29"/>
      <c r="Z31" s="29"/>
      <c r="AA31" s="29"/>
    </row>
    <row r="32" spans="1:27" s="2" customFormat="1" ht="42" customHeight="1">
      <c r="A32" s="28"/>
      <c r="B32" s="193" t="s">
        <v>254</v>
      </c>
      <c r="C32" s="193"/>
      <c r="D32" s="193"/>
      <c r="E32" s="193"/>
      <c r="F32" s="29"/>
      <c r="G32" s="30"/>
      <c r="H32" s="32"/>
      <c r="I32" s="32"/>
      <c r="J32" s="32"/>
      <c r="K32" s="32"/>
      <c r="L32" s="32"/>
      <c r="M32" s="32"/>
      <c r="N32" s="33"/>
      <c r="O32" s="33"/>
      <c r="P32" s="194" t="s">
        <v>266</v>
      </c>
      <c r="Q32" s="194"/>
      <c r="R32" s="194"/>
      <c r="S32" s="194"/>
      <c r="T32" s="29"/>
      <c r="U32" s="29"/>
      <c r="V32" s="29"/>
      <c r="W32" s="29"/>
      <c r="X32" s="29"/>
      <c r="Y32" s="29"/>
      <c r="Z32" s="29"/>
      <c r="AA32" s="29"/>
    </row>
    <row r="33" spans="2:21" s="2" customFormat="1" ht="28.5" customHeight="1">
      <c r="B33" s="193" t="s">
        <v>298</v>
      </c>
      <c r="C33" s="193"/>
      <c r="D33" s="193"/>
      <c r="E33" s="193"/>
      <c r="F33" s="29"/>
      <c r="G33" s="30"/>
      <c r="H33" s="32"/>
      <c r="I33" s="32"/>
      <c r="J33" s="32"/>
      <c r="K33" s="32"/>
      <c r="L33" s="32"/>
      <c r="M33" s="32"/>
      <c r="N33" s="33"/>
      <c r="O33" s="33"/>
      <c r="P33" s="194" t="s">
        <v>274</v>
      </c>
      <c r="Q33" s="194"/>
      <c r="R33" s="194"/>
      <c r="S33" s="194"/>
      <c r="U33" s="46"/>
    </row>
    <row r="34" spans="1:27" s="2" customFormat="1" ht="24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54"/>
      <c r="R34" s="54"/>
      <c r="S34" s="54"/>
      <c r="T34" s="1"/>
      <c r="U34" s="54"/>
      <c r="V34" s="1"/>
      <c r="W34" s="1"/>
      <c r="X34" s="1"/>
      <c r="Y34" s="1"/>
      <c r="Z34" s="1"/>
      <c r="AA34" s="1"/>
    </row>
    <row r="35" spans="1:27" s="7" customFormat="1" ht="11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54"/>
      <c r="R35" s="54"/>
      <c r="S35" s="54"/>
      <c r="T35" s="1"/>
      <c r="U35" s="54"/>
      <c r="V35" s="1"/>
      <c r="W35" s="1"/>
      <c r="X35" s="1"/>
      <c r="Y35" s="1"/>
      <c r="Z35" s="1"/>
      <c r="AA35" s="1"/>
    </row>
    <row r="36" spans="1:27" s="7" customFormat="1" ht="11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54"/>
      <c r="R36" s="54"/>
      <c r="S36" s="54"/>
      <c r="T36" s="1"/>
      <c r="U36" s="54"/>
      <c r="V36" s="1"/>
      <c r="W36" s="1"/>
      <c r="X36" s="1"/>
      <c r="Y36" s="1"/>
      <c r="Z36" s="1"/>
      <c r="AA36" s="1"/>
    </row>
    <row r="37" spans="1:27" s="7" customFormat="1" ht="11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54"/>
      <c r="R37" s="54"/>
      <c r="S37" s="54"/>
      <c r="T37" s="1"/>
      <c r="U37" s="54"/>
      <c r="V37" s="1"/>
      <c r="W37" s="1"/>
      <c r="X37" s="1"/>
      <c r="Y37" s="1"/>
      <c r="Z37" s="1"/>
      <c r="AA37" s="1"/>
    </row>
    <row r="38" spans="1:27" s="143" customFormat="1" ht="11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54"/>
      <c r="R38" s="54"/>
      <c r="S38" s="54"/>
      <c r="T38" s="1"/>
      <c r="U38" s="54"/>
      <c r="V38" s="1"/>
      <c r="W38" s="1"/>
      <c r="X38" s="1"/>
      <c r="Y38" s="1"/>
      <c r="Z38" s="1"/>
      <c r="AA38" s="1"/>
    </row>
    <row r="39" spans="1:27" s="2" customFormat="1" ht="11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54"/>
      <c r="R39" s="54"/>
      <c r="S39" s="54"/>
      <c r="T39" s="1"/>
      <c r="U39" s="54"/>
      <c r="V39" s="1"/>
      <c r="W39" s="1"/>
      <c r="X39" s="1"/>
      <c r="Y39" s="1"/>
      <c r="Z39" s="1"/>
      <c r="AA39" s="1"/>
    </row>
    <row r="40" spans="1:27" s="2" customFormat="1" ht="11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54"/>
      <c r="R40" s="54"/>
      <c r="S40" s="54"/>
      <c r="T40" s="1"/>
      <c r="U40" s="54"/>
      <c r="V40" s="1"/>
      <c r="W40" s="1"/>
      <c r="X40" s="1"/>
      <c r="Y40" s="1"/>
      <c r="Z40" s="1"/>
      <c r="AA40" s="1"/>
    </row>
    <row r="41" spans="1:27" s="8" customFormat="1" ht="11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54"/>
      <c r="R41" s="54"/>
      <c r="S41" s="54"/>
      <c r="T41" s="1"/>
      <c r="U41" s="54"/>
      <c r="V41" s="1"/>
      <c r="W41" s="1"/>
      <c r="X41" s="1"/>
      <c r="Y41" s="1"/>
      <c r="Z41" s="1"/>
      <c r="AA41" s="1"/>
    </row>
    <row r="42" spans="1:27" s="8" customFormat="1" ht="11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54"/>
      <c r="R42" s="54"/>
      <c r="S42" s="54"/>
      <c r="T42" s="1"/>
      <c r="U42" s="54"/>
      <c r="V42" s="1"/>
      <c r="W42" s="1"/>
      <c r="X42" s="1"/>
      <c r="Y42" s="1"/>
      <c r="Z42" s="1"/>
      <c r="AA42" s="1"/>
    </row>
    <row r="43" spans="1:27" s="8" customFormat="1" ht="11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54"/>
      <c r="R43" s="54"/>
      <c r="S43" s="54"/>
      <c r="T43" s="1"/>
      <c r="U43" s="54"/>
      <c r="V43" s="1"/>
      <c r="W43" s="1"/>
      <c r="X43" s="1"/>
      <c r="Y43" s="1"/>
      <c r="Z43" s="1"/>
      <c r="AA43" s="1"/>
    </row>
    <row r="44" spans="1:27" s="29" customFormat="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54"/>
      <c r="R44" s="54"/>
      <c r="S44" s="54"/>
      <c r="T44" s="1"/>
      <c r="U44" s="54"/>
      <c r="V44" s="1"/>
      <c r="W44" s="1"/>
      <c r="X44" s="1"/>
      <c r="Y44" s="1"/>
      <c r="Z44" s="1"/>
      <c r="AA44" s="1"/>
    </row>
    <row r="45" spans="1:27" s="29" customFormat="1" ht="26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54"/>
      <c r="R45" s="54"/>
      <c r="S45" s="54"/>
      <c r="T45" s="1"/>
      <c r="U45" s="54"/>
      <c r="V45" s="1"/>
      <c r="W45" s="1"/>
      <c r="X45" s="1"/>
      <c r="Y45" s="1"/>
      <c r="Z45" s="1"/>
      <c r="AA45" s="1"/>
    </row>
    <row r="46" spans="1:27" s="29" customFormat="1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4"/>
      <c r="R46" s="54"/>
      <c r="S46" s="54"/>
      <c r="T46" s="1"/>
      <c r="U46" s="54"/>
      <c r="V46" s="1"/>
      <c r="W46" s="1"/>
      <c r="X46" s="1"/>
      <c r="Y46" s="1"/>
      <c r="Z46" s="1"/>
      <c r="AA46" s="1"/>
    </row>
    <row r="47" spans="1:27" s="29" customFormat="1" ht="4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4"/>
      <c r="R47" s="54"/>
      <c r="S47" s="54"/>
      <c r="T47" s="1"/>
      <c r="U47" s="54"/>
      <c r="V47" s="1"/>
      <c r="W47" s="1"/>
      <c r="X47" s="1"/>
      <c r="Y47" s="1"/>
      <c r="Z47" s="1"/>
      <c r="AA47" s="1"/>
    </row>
    <row r="48" spans="1:27" s="2" customFormat="1" ht="11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54"/>
      <c r="R48" s="54"/>
      <c r="S48" s="54"/>
      <c r="T48" s="1"/>
      <c r="U48" s="54"/>
      <c r="V48" s="1"/>
      <c r="W48" s="1"/>
      <c r="X48" s="1"/>
      <c r="Y48" s="1"/>
      <c r="Z48" s="1"/>
      <c r="AA48" s="1"/>
    </row>
    <row r="49" spans="1:27" s="2" customFormat="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54"/>
      <c r="R49" s="54"/>
      <c r="S49" s="54"/>
      <c r="T49" s="1"/>
      <c r="U49" s="54"/>
      <c r="V49" s="1"/>
      <c r="W49" s="1"/>
      <c r="X49" s="1"/>
      <c r="Y49" s="1"/>
      <c r="Z49" s="1"/>
      <c r="AA49" s="1"/>
    </row>
  </sheetData>
  <sheetProtection/>
  <mergeCells count="42">
    <mergeCell ref="M10:M11"/>
    <mergeCell ref="X10:Y10"/>
    <mergeCell ref="X9:AA9"/>
    <mergeCell ref="W10:W11"/>
    <mergeCell ref="V10:V11"/>
    <mergeCell ref="U9:W9"/>
    <mergeCell ref="W1:Z1"/>
    <mergeCell ref="W3:Z3"/>
    <mergeCell ref="W4:Z4"/>
    <mergeCell ref="T10:T11"/>
    <mergeCell ref="A2:V2"/>
    <mergeCell ref="I9:J9"/>
    <mergeCell ref="I10:I11"/>
    <mergeCell ref="B9:B11"/>
    <mergeCell ref="H9:H11"/>
    <mergeCell ref="O9:O11"/>
    <mergeCell ref="W5:Z5"/>
    <mergeCell ref="X6:Y6"/>
    <mergeCell ref="S9:T9"/>
    <mergeCell ref="S10:S11"/>
    <mergeCell ref="Z10:AA10"/>
    <mergeCell ref="U10:U11"/>
    <mergeCell ref="D9:D11"/>
    <mergeCell ref="Q9:R9"/>
    <mergeCell ref="N10:N11"/>
    <mergeCell ref="E9:G9"/>
    <mergeCell ref="C9:C11"/>
    <mergeCell ref="A9:A11"/>
    <mergeCell ref="Q10:Q11"/>
    <mergeCell ref="K10:K11"/>
    <mergeCell ref="L10:L11"/>
    <mergeCell ref="K9:N9"/>
    <mergeCell ref="B32:E32"/>
    <mergeCell ref="P32:S32"/>
    <mergeCell ref="B33:E33"/>
    <mergeCell ref="P33:S33"/>
    <mergeCell ref="F10:F11"/>
    <mergeCell ref="G10:G11"/>
    <mergeCell ref="E10:E11"/>
    <mergeCell ref="R10:R11"/>
    <mergeCell ref="P9:P11"/>
    <mergeCell ref="J10:J11"/>
  </mergeCells>
  <printOptions/>
  <pageMargins left="0.1968503937007874" right="0.11811023622047245" top="0.5905511811023623" bottom="0.1968503937007874" header="0" footer="0"/>
  <pageSetup fitToHeight="3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89"/>
  <sheetViews>
    <sheetView view="pageBreakPreview" zoomScaleNormal="120" zoomScaleSheetLayoutView="100" zoomScalePageLayoutView="0" workbookViewId="0" topLeftCell="A1">
      <selection activeCell="CT7" sqref="CT7:CV7"/>
    </sheetView>
  </sheetViews>
  <sheetFormatPr defaultColWidth="0.875" defaultRowHeight="12.75"/>
  <cols>
    <col min="1" max="105" width="0.875" style="6" customWidth="1"/>
    <col min="106" max="16384" width="0.875" style="6" customWidth="1"/>
  </cols>
  <sheetData>
    <row r="1" spans="81:105" ht="33.75" customHeight="1">
      <c r="CC1" s="211" t="s">
        <v>112</v>
      </c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</row>
    <row r="3" spans="21:105" ht="12.75">
      <c r="U3" s="68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68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69"/>
      <c r="BZ3" s="212" t="s">
        <v>202</v>
      </c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</row>
    <row r="4" spans="77:105" ht="24.75" customHeight="1">
      <c r="BY4" s="70"/>
      <c r="BZ4" s="214" t="s">
        <v>262</v>
      </c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</row>
    <row r="5" spans="77:105" ht="12.75">
      <c r="BY5" s="71"/>
      <c r="BZ5" s="216" t="s">
        <v>261</v>
      </c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</row>
    <row r="6" spans="78:105" s="1" customFormat="1" ht="11.25">
      <c r="BZ6" s="217" t="s">
        <v>99</v>
      </c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</row>
    <row r="7" spans="77:105" ht="12.75">
      <c r="BY7" s="218" t="s">
        <v>115</v>
      </c>
      <c r="BZ7" s="218"/>
      <c r="CA7" s="219"/>
      <c r="CB7" s="219"/>
      <c r="CC7" s="219"/>
      <c r="CD7" s="220" t="s">
        <v>115</v>
      </c>
      <c r="CE7" s="220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21">
        <v>20</v>
      </c>
      <c r="CR7" s="221"/>
      <c r="CS7" s="221"/>
      <c r="CT7" s="222" t="s">
        <v>278</v>
      </c>
      <c r="CU7" s="222"/>
      <c r="CV7" s="222"/>
      <c r="CW7" s="70"/>
      <c r="CX7" s="73" t="s">
        <v>116</v>
      </c>
      <c r="CY7" s="70"/>
      <c r="CZ7" s="70"/>
      <c r="DA7" s="73"/>
    </row>
    <row r="8" spans="77:105" ht="12.75"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2" t="s">
        <v>117</v>
      </c>
    </row>
    <row r="9" spans="77:105" ht="12.75"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2"/>
    </row>
    <row r="10" spans="1:105" ht="39" customHeight="1">
      <c r="A10" s="223" t="s">
        <v>113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</row>
    <row r="11" spans="1:105" ht="12.75">
      <c r="A11" s="200" t="s">
        <v>277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72"/>
    </row>
    <row r="12" spans="77:105" ht="12.75"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2"/>
    </row>
    <row r="14" ht="13.5" thickBot="1">
      <c r="DA14" s="74" t="s">
        <v>118</v>
      </c>
    </row>
    <row r="15" spans="1:105" ht="12.75">
      <c r="A15" s="224" t="s">
        <v>46</v>
      </c>
      <c r="B15" s="225"/>
      <c r="C15" s="225"/>
      <c r="D15" s="225"/>
      <c r="E15" s="225"/>
      <c r="F15" s="225"/>
      <c r="G15" s="226"/>
      <c r="H15" s="230" t="s">
        <v>119</v>
      </c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6"/>
      <c r="BL15" s="232">
        <v>2019</v>
      </c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4"/>
      <c r="BZ15" s="232">
        <v>2020</v>
      </c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4"/>
      <c r="CN15" s="232">
        <v>2021</v>
      </c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5"/>
    </row>
    <row r="16" spans="1:105" ht="12.75">
      <c r="A16" s="227"/>
      <c r="B16" s="228"/>
      <c r="C16" s="228"/>
      <c r="D16" s="228"/>
      <c r="E16" s="228"/>
      <c r="F16" s="228"/>
      <c r="G16" s="229"/>
      <c r="H16" s="231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9"/>
      <c r="BL16" s="236" t="s">
        <v>41</v>
      </c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8"/>
      <c r="BZ16" s="236" t="s">
        <v>41</v>
      </c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8"/>
      <c r="CN16" s="236" t="s">
        <v>41</v>
      </c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42"/>
    </row>
    <row r="17" spans="1:105" ht="13.5" thickBot="1">
      <c r="A17" s="243">
        <v>1</v>
      </c>
      <c r="B17" s="244"/>
      <c r="C17" s="244"/>
      <c r="D17" s="244"/>
      <c r="E17" s="244"/>
      <c r="F17" s="244"/>
      <c r="G17" s="245"/>
      <c r="H17" s="246">
        <v>2</v>
      </c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5"/>
      <c r="BL17" s="246">
        <v>3</v>
      </c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5"/>
      <c r="BZ17" s="246">
        <v>4</v>
      </c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5"/>
      <c r="CN17" s="246">
        <v>5</v>
      </c>
      <c r="CO17" s="244"/>
      <c r="CP17" s="244"/>
      <c r="CQ17" s="244"/>
      <c r="CR17" s="244"/>
      <c r="CS17" s="244"/>
      <c r="CT17" s="244"/>
      <c r="CU17" s="244"/>
      <c r="CV17" s="244"/>
      <c r="CW17" s="244"/>
      <c r="CX17" s="244"/>
      <c r="CY17" s="244"/>
      <c r="CZ17" s="244"/>
      <c r="DA17" s="247"/>
    </row>
    <row r="18" spans="1:105" s="75" customFormat="1" ht="12.75">
      <c r="A18" s="251" t="s">
        <v>120</v>
      </c>
      <c r="B18" s="252"/>
      <c r="C18" s="252"/>
      <c r="D18" s="252"/>
      <c r="E18" s="252"/>
      <c r="F18" s="252"/>
      <c r="G18" s="253"/>
      <c r="H18" s="254" t="s">
        <v>121</v>
      </c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6"/>
      <c r="BL18" s="257">
        <f>BL20+BL21</f>
        <v>41342</v>
      </c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9"/>
      <c r="BZ18" s="257">
        <f>BZ20+BZ21</f>
        <v>42777</v>
      </c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9"/>
      <c r="CN18" s="257">
        <f>CN20+CN21</f>
        <v>64264</v>
      </c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60"/>
    </row>
    <row r="19" spans="1:105" ht="12.75">
      <c r="A19" s="261"/>
      <c r="B19" s="262"/>
      <c r="C19" s="262"/>
      <c r="D19" s="262"/>
      <c r="E19" s="262"/>
      <c r="F19" s="262"/>
      <c r="G19" s="263"/>
      <c r="H19" s="264" t="s">
        <v>122</v>
      </c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6"/>
      <c r="BL19" s="239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67"/>
      <c r="BZ19" s="239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67"/>
      <c r="CN19" s="239"/>
      <c r="CO19" s="240"/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1"/>
    </row>
    <row r="20" spans="1:105" ht="25.5" customHeight="1">
      <c r="A20" s="261" t="s">
        <v>21</v>
      </c>
      <c r="B20" s="262"/>
      <c r="C20" s="262"/>
      <c r="D20" s="262"/>
      <c r="E20" s="262"/>
      <c r="F20" s="262"/>
      <c r="G20" s="263"/>
      <c r="H20" s="271" t="s">
        <v>123</v>
      </c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3"/>
      <c r="BL20" s="239">
        <f>43692-2350</f>
        <v>41342</v>
      </c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67"/>
      <c r="BZ20" s="239">
        <f>44277-1500</f>
        <v>42777</v>
      </c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67"/>
      <c r="CN20" s="239">
        <v>59999</v>
      </c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1"/>
    </row>
    <row r="21" spans="1:105" ht="13.5" thickBot="1">
      <c r="A21" s="274" t="s">
        <v>22</v>
      </c>
      <c r="B21" s="275"/>
      <c r="C21" s="275"/>
      <c r="D21" s="275"/>
      <c r="E21" s="275"/>
      <c r="F21" s="275"/>
      <c r="G21" s="276"/>
      <c r="H21" s="277" t="s">
        <v>124</v>
      </c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9"/>
      <c r="BL21" s="248">
        <v>0</v>
      </c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80"/>
      <c r="BZ21" s="248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80"/>
      <c r="CN21" s="248">
        <v>4265</v>
      </c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50"/>
    </row>
    <row r="22" spans="1:105" ht="12.75">
      <c r="A22" s="251" t="s">
        <v>125</v>
      </c>
      <c r="B22" s="252"/>
      <c r="C22" s="252"/>
      <c r="D22" s="252"/>
      <c r="E22" s="252"/>
      <c r="F22" s="252"/>
      <c r="G22" s="253"/>
      <c r="H22" s="254" t="s">
        <v>126</v>
      </c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6"/>
      <c r="BL22" s="257">
        <f>BL23+BL28+BL29+BL30+BL31</f>
        <v>33317.700464</v>
      </c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9"/>
      <c r="BZ22" s="257">
        <f>BZ23+BZ28+BZ29+BZ30+BZ31</f>
        <v>39927.1</v>
      </c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8"/>
      <c r="CM22" s="259"/>
      <c r="CN22" s="257">
        <f>CN23+CN28+CN29+CN30+CN31</f>
        <v>42847.22410000001</v>
      </c>
      <c r="CO22" s="258"/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60"/>
    </row>
    <row r="23" spans="1:105" ht="12.75">
      <c r="A23" s="281" t="s">
        <v>8</v>
      </c>
      <c r="B23" s="282"/>
      <c r="C23" s="282"/>
      <c r="D23" s="282"/>
      <c r="E23" s="282"/>
      <c r="F23" s="282"/>
      <c r="G23" s="283"/>
      <c r="H23" s="284" t="s">
        <v>127</v>
      </c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6"/>
      <c r="BL23" s="268">
        <f>BL25+BL26+BL27</f>
        <v>2553</v>
      </c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87"/>
      <c r="BZ23" s="268">
        <f>BZ25+BZ26+BZ27</f>
        <v>3766</v>
      </c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87"/>
      <c r="CN23" s="268">
        <f>CN25+CN26+CN27</f>
        <v>4170.686</v>
      </c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70"/>
    </row>
    <row r="24" spans="1:105" ht="12.75">
      <c r="A24" s="261"/>
      <c r="B24" s="262"/>
      <c r="C24" s="262"/>
      <c r="D24" s="262"/>
      <c r="E24" s="262"/>
      <c r="F24" s="262"/>
      <c r="G24" s="263"/>
      <c r="H24" s="264" t="s">
        <v>122</v>
      </c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  <c r="BB24" s="265"/>
      <c r="BC24" s="265"/>
      <c r="BD24" s="265"/>
      <c r="BE24" s="265"/>
      <c r="BF24" s="265"/>
      <c r="BG24" s="265"/>
      <c r="BH24" s="265"/>
      <c r="BI24" s="265"/>
      <c r="BJ24" s="265"/>
      <c r="BK24" s="266"/>
      <c r="BL24" s="239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67"/>
      <c r="BZ24" s="239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67"/>
      <c r="CN24" s="239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1"/>
    </row>
    <row r="25" spans="1:105" ht="12.75">
      <c r="A25" s="261" t="s">
        <v>21</v>
      </c>
      <c r="B25" s="262"/>
      <c r="C25" s="262"/>
      <c r="D25" s="262"/>
      <c r="E25" s="262"/>
      <c r="F25" s="262"/>
      <c r="G25" s="263"/>
      <c r="H25" s="264" t="s">
        <v>128</v>
      </c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6"/>
      <c r="BL25" s="239">
        <v>250</v>
      </c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67"/>
      <c r="BZ25" s="239">
        <v>700</v>
      </c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67"/>
      <c r="CN25" s="239">
        <v>1000</v>
      </c>
      <c r="CO25" s="240"/>
      <c r="CP25" s="240"/>
      <c r="CQ25" s="240"/>
      <c r="CR25" s="240"/>
      <c r="CS25" s="240"/>
      <c r="CT25" s="240"/>
      <c r="CU25" s="240"/>
      <c r="CV25" s="240"/>
      <c r="CW25" s="240"/>
      <c r="CX25" s="240"/>
      <c r="CY25" s="240"/>
      <c r="CZ25" s="240"/>
      <c r="DA25" s="241"/>
    </row>
    <row r="26" spans="1:105" ht="12.75">
      <c r="A26" s="261" t="s">
        <v>22</v>
      </c>
      <c r="B26" s="262"/>
      <c r="C26" s="262"/>
      <c r="D26" s="262"/>
      <c r="E26" s="262"/>
      <c r="F26" s="262"/>
      <c r="G26" s="263"/>
      <c r="H26" s="264" t="s">
        <v>129</v>
      </c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6"/>
      <c r="BL26" s="239">
        <v>2274</v>
      </c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67"/>
      <c r="BZ26" s="239">
        <v>3000</v>
      </c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67"/>
      <c r="CN26" s="239">
        <v>3100</v>
      </c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1"/>
    </row>
    <row r="27" spans="1:105" ht="12.75">
      <c r="A27" s="261" t="s">
        <v>23</v>
      </c>
      <c r="B27" s="262"/>
      <c r="C27" s="262"/>
      <c r="D27" s="262"/>
      <c r="E27" s="262"/>
      <c r="F27" s="262"/>
      <c r="G27" s="263"/>
      <c r="H27" s="264" t="s">
        <v>130</v>
      </c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5"/>
      <c r="BJ27" s="265"/>
      <c r="BK27" s="266"/>
      <c r="BL27" s="239">
        <v>29</v>
      </c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67"/>
      <c r="BZ27" s="239">
        <v>66</v>
      </c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67"/>
      <c r="CN27" s="239">
        <f>BZ27*107.1%</f>
        <v>70.68599999999999</v>
      </c>
      <c r="CO27" s="240"/>
      <c r="CP27" s="240"/>
      <c r="CQ27" s="240"/>
      <c r="CR27" s="240"/>
      <c r="CS27" s="240"/>
      <c r="CT27" s="240"/>
      <c r="CU27" s="240"/>
      <c r="CV27" s="240"/>
      <c r="CW27" s="240"/>
      <c r="CX27" s="240"/>
      <c r="CY27" s="240"/>
      <c r="CZ27" s="240"/>
      <c r="DA27" s="241"/>
    </row>
    <row r="28" spans="1:105" ht="12.75">
      <c r="A28" s="281" t="s">
        <v>11</v>
      </c>
      <c r="B28" s="282"/>
      <c r="C28" s="282"/>
      <c r="D28" s="282"/>
      <c r="E28" s="282"/>
      <c r="F28" s="282"/>
      <c r="G28" s="283"/>
      <c r="H28" s="284" t="s">
        <v>131</v>
      </c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6"/>
      <c r="BL28" s="268">
        <f>5832*1.074*1.323</f>
        <v>8286.700464</v>
      </c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87"/>
      <c r="BZ28" s="268">
        <v>11000</v>
      </c>
      <c r="CA28" s="269"/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87"/>
      <c r="CN28" s="268">
        <v>11500</v>
      </c>
      <c r="CO28" s="269"/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69"/>
      <c r="DA28" s="270"/>
    </row>
    <row r="29" spans="1:105" ht="12.75">
      <c r="A29" s="281" t="s">
        <v>26</v>
      </c>
      <c r="B29" s="282"/>
      <c r="C29" s="282"/>
      <c r="D29" s="282"/>
      <c r="E29" s="282"/>
      <c r="F29" s="282"/>
      <c r="G29" s="283"/>
      <c r="H29" s="284" t="s">
        <v>132</v>
      </c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  <c r="BJ29" s="285"/>
      <c r="BK29" s="286"/>
      <c r="BL29" s="268">
        <v>696</v>
      </c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BX29" s="269"/>
      <c r="BY29" s="287"/>
      <c r="BZ29" s="268">
        <v>1000</v>
      </c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87"/>
      <c r="CN29" s="268">
        <v>1300</v>
      </c>
      <c r="CO29" s="269"/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  <c r="DA29" s="270"/>
    </row>
    <row r="30" spans="1:105" ht="12.75">
      <c r="A30" s="281" t="s">
        <v>93</v>
      </c>
      <c r="B30" s="282"/>
      <c r="C30" s="282"/>
      <c r="D30" s="282"/>
      <c r="E30" s="282"/>
      <c r="F30" s="282"/>
      <c r="G30" s="283"/>
      <c r="H30" s="284" t="s">
        <v>133</v>
      </c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5"/>
      <c r="BJ30" s="285"/>
      <c r="BK30" s="286"/>
      <c r="BL30" s="268">
        <v>150</v>
      </c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87"/>
      <c r="BZ30" s="268">
        <f>BL30*1.074</f>
        <v>161.10000000000002</v>
      </c>
      <c r="CA30" s="269"/>
      <c r="CB30" s="269"/>
      <c r="CC30" s="269"/>
      <c r="CD30" s="269"/>
      <c r="CE30" s="269"/>
      <c r="CF30" s="269"/>
      <c r="CG30" s="269"/>
      <c r="CH30" s="269"/>
      <c r="CI30" s="269"/>
      <c r="CJ30" s="269"/>
      <c r="CK30" s="269"/>
      <c r="CL30" s="269"/>
      <c r="CM30" s="287"/>
      <c r="CN30" s="268">
        <f>BZ30*107.1%</f>
        <v>172.53810000000001</v>
      </c>
      <c r="CO30" s="269"/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70"/>
    </row>
    <row r="31" spans="1:105" ht="12.75">
      <c r="A31" s="281" t="s">
        <v>94</v>
      </c>
      <c r="B31" s="282"/>
      <c r="C31" s="282"/>
      <c r="D31" s="282"/>
      <c r="E31" s="282"/>
      <c r="F31" s="282"/>
      <c r="G31" s="283"/>
      <c r="H31" s="284" t="s">
        <v>134</v>
      </c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6"/>
      <c r="BL31" s="268">
        <f>BL33+BL35+9293+2182</f>
        <v>21632</v>
      </c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87"/>
      <c r="BZ31" s="268">
        <v>24000</v>
      </c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87"/>
      <c r="CN31" s="268">
        <f>BZ31*107.1%</f>
        <v>25704</v>
      </c>
      <c r="CO31" s="269"/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70"/>
    </row>
    <row r="32" spans="1:105" ht="12.75">
      <c r="A32" s="261"/>
      <c r="B32" s="262"/>
      <c r="C32" s="262"/>
      <c r="D32" s="262"/>
      <c r="E32" s="262"/>
      <c r="F32" s="262"/>
      <c r="G32" s="263"/>
      <c r="H32" s="264" t="s">
        <v>122</v>
      </c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6"/>
      <c r="BL32" s="239"/>
      <c r="BM32" s="240"/>
      <c r="BN32" s="240"/>
      <c r="BO32" s="240"/>
      <c r="BP32" s="240"/>
      <c r="BQ32" s="240"/>
      <c r="BR32" s="240"/>
      <c r="BS32" s="240"/>
      <c r="BT32" s="240"/>
      <c r="BU32" s="240"/>
      <c r="BV32" s="240"/>
      <c r="BW32" s="240"/>
      <c r="BX32" s="240"/>
      <c r="BY32" s="267"/>
      <c r="BZ32" s="239"/>
      <c r="CA32" s="240"/>
      <c r="CB32" s="240"/>
      <c r="CC32" s="240"/>
      <c r="CD32" s="240"/>
      <c r="CE32" s="240"/>
      <c r="CF32" s="240"/>
      <c r="CG32" s="240"/>
      <c r="CH32" s="240"/>
      <c r="CI32" s="240"/>
      <c r="CJ32" s="240"/>
      <c r="CK32" s="240"/>
      <c r="CL32" s="240"/>
      <c r="CM32" s="267"/>
      <c r="CN32" s="239"/>
      <c r="CO32" s="240"/>
      <c r="CP32" s="240"/>
      <c r="CQ32" s="240"/>
      <c r="CR32" s="240"/>
      <c r="CS32" s="240"/>
      <c r="CT32" s="240"/>
      <c r="CU32" s="240"/>
      <c r="CV32" s="240"/>
      <c r="CW32" s="240"/>
      <c r="CX32" s="240"/>
      <c r="CY32" s="240"/>
      <c r="CZ32" s="240"/>
      <c r="DA32" s="241"/>
    </row>
    <row r="33" spans="1:105" ht="12.75">
      <c r="A33" s="261" t="s">
        <v>135</v>
      </c>
      <c r="B33" s="262"/>
      <c r="C33" s="262"/>
      <c r="D33" s="262"/>
      <c r="E33" s="262"/>
      <c r="F33" s="262"/>
      <c r="G33" s="263"/>
      <c r="H33" s="264" t="s">
        <v>136</v>
      </c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6"/>
      <c r="BL33" s="239">
        <v>5221</v>
      </c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67"/>
      <c r="BZ33" s="239">
        <v>7500</v>
      </c>
      <c r="CA33" s="240"/>
      <c r="CB33" s="240"/>
      <c r="CC33" s="240"/>
      <c r="CD33" s="240"/>
      <c r="CE33" s="240"/>
      <c r="CF33" s="240"/>
      <c r="CG33" s="240"/>
      <c r="CH33" s="240"/>
      <c r="CI33" s="240"/>
      <c r="CJ33" s="240"/>
      <c r="CK33" s="240"/>
      <c r="CL33" s="240"/>
      <c r="CM33" s="267"/>
      <c r="CN33" s="239">
        <f>BZ33*107.1%</f>
        <v>8032.5</v>
      </c>
      <c r="CO33" s="240"/>
      <c r="CP33" s="240"/>
      <c r="CQ33" s="240"/>
      <c r="CR33" s="240"/>
      <c r="CS33" s="240"/>
      <c r="CT33" s="240"/>
      <c r="CU33" s="240"/>
      <c r="CV33" s="240"/>
      <c r="CW33" s="240"/>
      <c r="CX33" s="240"/>
      <c r="CY33" s="240"/>
      <c r="CZ33" s="240"/>
      <c r="DA33" s="241"/>
    </row>
    <row r="34" spans="1:105" ht="12.75">
      <c r="A34" s="261" t="s">
        <v>137</v>
      </c>
      <c r="B34" s="262"/>
      <c r="C34" s="262"/>
      <c r="D34" s="262"/>
      <c r="E34" s="262"/>
      <c r="F34" s="262"/>
      <c r="G34" s="263"/>
      <c r="H34" s="264" t="s">
        <v>138</v>
      </c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6"/>
      <c r="BL34" s="239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67"/>
      <c r="BZ34" s="239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67"/>
      <c r="CN34" s="239"/>
      <c r="CO34" s="240"/>
      <c r="CP34" s="240"/>
      <c r="CQ34" s="240"/>
      <c r="CR34" s="240"/>
      <c r="CS34" s="240"/>
      <c r="CT34" s="240"/>
      <c r="CU34" s="240"/>
      <c r="CV34" s="240"/>
      <c r="CW34" s="240"/>
      <c r="CX34" s="240"/>
      <c r="CY34" s="240"/>
      <c r="CZ34" s="240"/>
      <c r="DA34" s="241"/>
    </row>
    <row r="35" spans="1:105" ht="13.5" thickBot="1">
      <c r="A35" s="274" t="s">
        <v>139</v>
      </c>
      <c r="B35" s="275"/>
      <c r="C35" s="275"/>
      <c r="D35" s="275"/>
      <c r="E35" s="275"/>
      <c r="F35" s="275"/>
      <c r="G35" s="276"/>
      <c r="H35" s="277" t="s">
        <v>140</v>
      </c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9"/>
      <c r="BL35" s="248">
        <v>4936</v>
      </c>
      <c r="BM35" s="249"/>
      <c r="BN35" s="249"/>
      <c r="BO35" s="249"/>
      <c r="BP35" s="249"/>
      <c r="BQ35" s="249"/>
      <c r="BR35" s="249"/>
      <c r="BS35" s="249"/>
      <c r="BT35" s="249"/>
      <c r="BU35" s="249"/>
      <c r="BV35" s="249"/>
      <c r="BW35" s="249"/>
      <c r="BX35" s="249"/>
      <c r="BY35" s="280"/>
      <c r="BZ35" s="239">
        <f>BL35*1.094</f>
        <v>5399.984</v>
      </c>
      <c r="CA35" s="240"/>
      <c r="CB35" s="240"/>
      <c r="CC35" s="240"/>
      <c r="CD35" s="240"/>
      <c r="CE35" s="240"/>
      <c r="CF35" s="240"/>
      <c r="CG35" s="240"/>
      <c r="CH35" s="240"/>
      <c r="CI35" s="240"/>
      <c r="CJ35" s="240"/>
      <c r="CK35" s="240"/>
      <c r="CL35" s="240"/>
      <c r="CM35" s="267"/>
      <c r="CN35" s="239">
        <f>BZ35*107.1%</f>
        <v>5783.382864</v>
      </c>
      <c r="CO35" s="240"/>
      <c r="CP35" s="240"/>
      <c r="CQ35" s="240"/>
      <c r="CR35" s="240"/>
      <c r="CS35" s="240"/>
      <c r="CT35" s="240"/>
      <c r="CU35" s="240"/>
      <c r="CV35" s="240"/>
      <c r="CW35" s="240"/>
      <c r="CX35" s="240"/>
      <c r="CY35" s="240"/>
      <c r="CZ35" s="240"/>
      <c r="DA35" s="241"/>
    </row>
    <row r="36" spans="1:105" ht="13.5" thickBot="1">
      <c r="A36" s="288" t="s">
        <v>141</v>
      </c>
      <c r="B36" s="289"/>
      <c r="C36" s="289"/>
      <c r="D36" s="289"/>
      <c r="E36" s="289"/>
      <c r="F36" s="289"/>
      <c r="G36" s="290"/>
      <c r="H36" s="291" t="s">
        <v>142</v>
      </c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3"/>
      <c r="BL36" s="294">
        <f>BL18-BL22</f>
        <v>8024.299535999999</v>
      </c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  <c r="BX36" s="295"/>
      <c r="BY36" s="296"/>
      <c r="BZ36" s="294">
        <f>BZ18-BZ22</f>
        <v>2849.9000000000015</v>
      </c>
      <c r="CA36" s="295"/>
      <c r="CB36" s="295"/>
      <c r="CC36" s="295"/>
      <c r="CD36" s="295"/>
      <c r="CE36" s="295"/>
      <c r="CF36" s="295"/>
      <c r="CG36" s="295"/>
      <c r="CH36" s="295"/>
      <c r="CI36" s="295"/>
      <c r="CJ36" s="295"/>
      <c r="CK36" s="295"/>
      <c r="CL36" s="295"/>
      <c r="CM36" s="296"/>
      <c r="CN36" s="294">
        <f>CN18-CN22</f>
        <v>21416.775899999993</v>
      </c>
      <c r="CO36" s="295"/>
      <c r="CP36" s="295"/>
      <c r="CQ36" s="295"/>
      <c r="CR36" s="295"/>
      <c r="CS36" s="295"/>
      <c r="CT36" s="295"/>
      <c r="CU36" s="295"/>
      <c r="CV36" s="295"/>
      <c r="CW36" s="295"/>
      <c r="CX36" s="295"/>
      <c r="CY36" s="295"/>
      <c r="CZ36" s="295"/>
      <c r="DA36" s="297"/>
    </row>
    <row r="37" spans="1:105" ht="12.75">
      <c r="A37" s="251" t="s">
        <v>143</v>
      </c>
      <c r="B37" s="252"/>
      <c r="C37" s="252"/>
      <c r="D37" s="252"/>
      <c r="E37" s="252"/>
      <c r="F37" s="252"/>
      <c r="G37" s="253"/>
      <c r="H37" s="254" t="s">
        <v>144</v>
      </c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6"/>
      <c r="BL37" s="257">
        <f>BL38-BL42</f>
        <v>-0.211</v>
      </c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9"/>
      <c r="BZ37" s="257">
        <f>BZ38-BZ42</f>
        <v>0</v>
      </c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9"/>
      <c r="CN37" s="257">
        <f>CN38-CN42</f>
        <v>0</v>
      </c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60"/>
    </row>
    <row r="38" spans="1:105" ht="12.75">
      <c r="A38" s="261" t="s">
        <v>8</v>
      </c>
      <c r="B38" s="262"/>
      <c r="C38" s="262"/>
      <c r="D38" s="262"/>
      <c r="E38" s="262"/>
      <c r="F38" s="262"/>
      <c r="G38" s="263"/>
      <c r="H38" s="264" t="s">
        <v>145</v>
      </c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/>
      <c r="BD38" s="265"/>
      <c r="BE38" s="265"/>
      <c r="BF38" s="265"/>
      <c r="BG38" s="265"/>
      <c r="BH38" s="265"/>
      <c r="BI38" s="265"/>
      <c r="BJ38" s="265"/>
      <c r="BK38" s="266"/>
      <c r="BL38" s="239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67"/>
      <c r="BZ38" s="239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67"/>
      <c r="CN38" s="239"/>
      <c r="CO38" s="240"/>
      <c r="CP38" s="240"/>
      <c r="CQ38" s="240"/>
      <c r="CR38" s="240"/>
      <c r="CS38" s="240"/>
      <c r="CT38" s="240"/>
      <c r="CU38" s="240"/>
      <c r="CV38" s="240"/>
      <c r="CW38" s="240"/>
      <c r="CX38" s="240"/>
      <c r="CY38" s="240"/>
      <c r="CZ38" s="240"/>
      <c r="DA38" s="241"/>
    </row>
    <row r="39" spans="1:105" ht="12.75">
      <c r="A39" s="261"/>
      <c r="B39" s="262"/>
      <c r="C39" s="262"/>
      <c r="D39" s="262"/>
      <c r="E39" s="262"/>
      <c r="F39" s="262"/>
      <c r="G39" s="263"/>
      <c r="H39" s="264" t="s">
        <v>146</v>
      </c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265"/>
      <c r="BI39" s="265"/>
      <c r="BJ39" s="265"/>
      <c r="BK39" s="266"/>
      <c r="BL39" s="239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67"/>
      <c r="BZ39" s="239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67"/>
      <c r="CN39" s="239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1"/>
    </row>
    <row r="40" spans="1:105" ht="25.5" customHeight="1">
      <c r="A40" s="261" t="s">
        <v>21</v>
      </c>
      <c r="B40" s="262"/>
      <c r="C40" s="262"/>
      <c r="D40" s="262"/>
      <c r="E40" s="262"/>
      <c r="F40" s="262"/>
      <c r="G40" s="263"/>
      <c r="H40" s="271" t="s">
        <v>147</v>
      </c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3"/>
      <c r="BL40" s="239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67"/>
      <c r="BZ40" s="239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67"/>
      <c r="CN40" s="239"/>
      <c r="CO40" s="240"/>
      <c r="CP40" s="240"/>
      <c r="CQ40" s="240"/>
      <c r="CR40" s="240"/>
      <c r="CS40" s="240"/>
      <c r="CT40" s="240"/>
      <c r="CU40" s="240"/>
      <c r="CV40" s="240"/>
      <c r="CW40" s="240"/>
      <c r="CX40" s="240"/>
      <c r="CY40" s="240"/>
      <c r="CZ40" s="240"/>
      <c r="DA40" s="241"/>
    </row>
    <row r="41" spans="1:105" ht="12.75">
      <c r="A41" s="261" t="s">
        <v>22</v>
      </c>
      <c r="B41" s="262"/>
      <c r="C41" s="262"/>
      <c r="D41" s="262"/>
      <c r="E41" s="262"/>
      <c r="F41" s="262"/>
      <c r="G41" s="263"/>
      <c r="H41" s="264" t="s">
        <v>148</v>
      </c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6"/>
      <c r="BL41" s="239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67"/>
      <c r="BZ41" s="239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67"/>
      <c r="CN41" s="239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1"/>
    </row>
    <row r="42" spans="1:105" ht="12.75">
      <c r="A42" s="261" t="s">
        <v>11</v>
      </c>
      <c r="B42" s="262"/>
      <c r="C42" s="262"/>
      <c r="D42" s="262"/>
      <c r="E42" s="262"/>
      <c r="F42" s="262"/>
      <c r="G42" s="263"/>
      <c r="H42" s="264" t="s">
        <v>149</v>
      </c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5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/>
      <c r="BI42" s="265"/>
      <c r="BJ42" s="265"/>
      <c r="BK42" s="266"/>
      <c r="BL42" s="239">
        <f>BL44</f>
        <v>0.211</v>
      </c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67"/>
      <c r="BZ42" s="239">
        <f>BZ44</f>
        <v>0</v>
      </c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67"/>
      <c r="CN42" s="239">
        <f>CN44</f>
        <v>0</v>
      </c>
      <c r="CO42" s="240"/>
      <c r="CP42" s="240"/>
      <c r="CQ42" s="240"/>
      <c r="CR42" s="240"/>
      <c r="CS42" s="240"/>
      <c r="CT42" s="240"/>
      <c r="CU42" s="240"/>
      <c r="CV42" s="240"/>
      <c r="CW42" s="240"/>
      <c r="CX42" s="240"/>
      <c r="CY42" s="240"/>
      <c r="CZ42" s="240"/>
      <c r="DA42" s="241"/>
    </row>
    <row r="43" spans="1:105" ht="12.75">
      <c r="A43" s="261"/>
      <c r="B43" s="262"/>
      <c r="C43" s="262"/>
      <c r="D43" s="262"/>
      <c r="E43" s="262"/>
      <c r="F43" s="262"/>
      <c r="G43" s="263"/>
      <c r="H43" s="264" t="s">
        <v>146</v>
      </c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6"/>
      <c r="BL43" s="239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67"/>
      <c r="BZ43" s="239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67"/>
      <c r="CN43" s="239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1"/>
    </row>
    <row r="44" spans="1:105" ht="13.5" thickBot="1">
      <c r="A44" s="274" t="s">
        <v>25</v>
      </c>
      <c r="B44" s="275"/>
      <c r="C44" s="275"/>
      <c r="D44" s="275"/>
      <c r="E44" s="275"/>
      <c r="F44" s="275"/>
      <c r="G44" s="276"/>
      <c r="H44" s="277" t="s">
        <v>150</v>
      </c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9"/>
      <c r="BL44" s="248">
        <v>0.211</v>
      </c>
      <c r="BM44" s="249"/>
      <c r="BN44" s="249"/>
      <c r="BO44" s="249"/>
      <c r="BP44" s="249"/>
      <c r="BQ44" s="249"/>
      <c r="BR44" s="249"/>
      <c r="BS44" s="249"/>
      <c r="BT44" s="249"/>
      <c r="BU44" s="249"/>
      <c r="BV44" s="249"/>
      <c r="BW44" s="249"/>
      <c r="BX44" s="249"/>
      <c r="BY44" s="280"/>
      <c r="BZ44" s="248"/>
      <c r="CA44" s="249"/>
      <c r="CB44" s="249"/>
      <c r="CC44" s="249"/>
      <c r="CD44" s="249"/>
      <c r="CE44" s="249"/>
      <c r="CF44" s="249"/>
      <c r="CG44" s="249"/>
      <c r="CH44" s="249"/>
      <c r="CI44" s="249"/>
      <c r="CJ44" s="249"/>
      <c r="CK44" s="249"/>
      <c r="CL44" s="249"/>
      <c r="CM44" s="280"/>
      <c r="CN44" s="248"/>
      <c r="CO44" s="249"/>
      <c r="CP44" s="249"/>
      <c r="CQ44" s="249"/>
      <c r="CR44" s="249"/>
      <c r="CS44" s="249"/>
      <c r="CT44" s="249"/>
      <c r="CU44" s="249"/>
      <c r="CV44" s="249"/>
      <c r="CW44" s="249"/>
      <c r="CX44" s="249"/>
      <c r="CY44" s="249"/>
      <c r="CZ44" s="249"/>
      <c r="DA44" s="250"/>
    </row>
    <row r="45" spans="1:105" ht="13.5" thickBot="1">
      <c r="A45" s="288" t="s">
        <v>151</v>
      </c>
      <c r="B45" s="289"/>
      <c r="C45" s="289"/>
      <c r="D45" s="289"/>
      <c r="E45" s="289"/>
      <c r="F45" s="289"/>
      <c r="G45" s="290"/>
      <c r="H45" s="291" t="s">
        <v>152</v>
      </c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3"/>
      <c r="BL45" s="294">
        <f>BL36+BL37</f>
        <v>8024.088535999998</v>
      </c>
      <c r="BM45" s="295"/>
      <c r="BN45" s="295"/>
      <c r="BO45" s="295"/>
      <c r="BP45" s="295"/>
      <c r="BQ45" s="295"/>
      <c r="BR45" s="295"/>
      <c r="BS45" s="295"/>
      <c r="BT45" s="295"/>
      <c r="BU45" s="295"/>
      <c r="BV45" s="295"/>
      <c r="BW45" s="295"/>
      <c r="BX45" s="295"/>
      <c r="BY45" s="296"/>
      <c r="BZ45" s="294">
        <f>BZ36</f>
        <v>2849.9000000000015</v>
      </c>
      <c r="CA45" s="295"/>
      <c r="CB45" s="295"/>
      <c r="CC45" s="295"/>
      <c r="CD45" s="295"/>
      <c r="CE45" s="295"/>
      <c r="CF45" s="295"/>
      <c r="CG45" s="295"/>
      <c r="CH45" s="295"/>
      <c r="CI45" s="295"/>
      <c r="CJ45" s="295"/>
      <c r="CK45" s="295"/>
      <c r="CL45" s="295"/>
      <c r="CM45" s="296"/>
      <c r="CN45" s="294">
        <f>CN36</f>
        <v>21416.775899999993</v>
      </c>
      <c r="CO45" s="295"/>
      <c r="CP45" s="295"/>
      <c r="CQ45" s="295"/>
      <c r="CR45" s="295"/>
      <c r="CS45" s="295"/>
      <c r="CT45" s="295"/>
      <c r="CU45" s="295"/>
      <c r="CV45" s="295"/>
      <c r="CW45" s="295"/>
      <c r="CX45" s="295"/>
      <c r="CY45" s="295"/>
      <c r="CZ45" s="295"/>
      <c r="DA45" s="297"/>
    </row>
    <row r="46" spans="1:105" ht="13.5" thickBot="1">
      <c r="A46" s="288" t="s">
        <v>153</v>
      </c>
      <c r="B46" s="289"/>
      <c r="C46" s="289"/>
      <c r="D46" s="289"/>
      <c r="E46" s="289"/>
      <c r="F46" s="289"/>
      <c r="G46" s="290"/>
      <c r="H46" s="291" t="s">
        <v>154</v>
      </c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3"/>
      <c r="BL46" s="294">
        <f>BL45*20%</f>
        <v>1604.8177071999999</v>
      </c>
      <c r="BM46" s="295"/>
      <c r="BN46" s="295"/>
      <c r="BO46" s="295"/>
      <c r="BP46" s="295"/>
      <c r="BQ46" s="295"/>
      <c r="BR46" s="295"/>
      <c r="BS46" s="295"/>
      <c r="BT46" s="295"/>
      <c r="BU46" s="295"/>
      <c r="BV46" s="295"/>
      <c r="BW46" s="295"/>
      <c r="BX46" s="295"/>
      <c r="BY46" s="296"/>
      <c r="BZ46" s="294">
        <f>BZ45*20%</f>
        <v>569.9800000000004</v>
      </c>
      <c r="CA46" s="295"/>
      <c r="CB46" s="295"/>
      <c r="CC46" s="295"/>
      <c r="CD46" s="295"/>
      <c r="CE46" s="295"/>
      <c r="CF46" s="295"/>
      <c r="CG46" s="295"/>
      <c r="CH46" s="295"/>
      <c r="CI46" s="295"/>
      <c r="CJ46" s="295"/>
      <c r="CK46" s="295"/>
      <c r="CL46" s="295"/>
      <c r="CM46" s="296"/>
      <c r="CN46" s="294">
        <f>CN45*0.2</f>
        <v>4283.355179999999</v>
      </c>
      <c r="CO46" s="295"/>
      <c r="CP46" s="295"/>
      <c r="CQ46" s="295"/>
      <c r="CR46" s="295"/>
      <c r="CS46" s="295"/>
      <c r="CT46" s="295"/>
      <c r="CU46" s="295"/>
      <c r="CV46" s="295"/>
      <c r="CW46" s="295"/>
      <c r="CX46" s="295"/>
      <c r="CY46" s="295"/>
      <c r="CZ46" s="295"/>
      <c r="DA46" s="297"/>
    </row>
    <row r="47" spans="1:105" ht="13.5" thickBot="1">
      <c r="A47" s="288" t="s">
        <v>155</v>
      </c>
      <c r="B47" s="289"/>
      <c r="C47" s="289"/>
      <c r="D47" s="289"/>
      <c r="E47" s="289"/>
      <c r="F47" s="289"/>
      <c r="G47" s="290"/>
      <c r="H47" s="291" t="s">
        <v>156</v>
      </c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3"/>
      <c r="BL47" s="294">
        <f>BL45-BL46</f>
        <v>6419.2708287999985</v>
      </c>
      <c r="BM47" s="295"/>
      <c r="BN47" s="295"/>
      <c r="BO47" s="295"/>
      <c r="BP47" s="295"/>
      <c r="BQ47" s="295"/>
      <c r="BR47" s="295"/>
      <c r="BS47" s="295"/>
      <c r="BT47" s="295"/>
      <c r="BU47" s="295"/>
      <c r="BV47" s="295"/>
      <c r="BW47" s="295"/>
      <c r="BX47" s="295"/>
      <c r="BY47" s="296"/>
      <c r="BZ47" s="294">
        <f>BZ45-BZ46</f>
        <v>2279.920000000001</v>
      </c>
      <c r="CA47" s="295"/>
      <c r="CB47" s="295"/>
      <c r="CC47" s="295"/>
      <c r="CD47" s="295"/>
      <c r="CE47" s="295"/>
      <c r="CF47" s="295"/>
      <c r="CG47" s="295"/>
      <c r="CH47" s="295"/>
      <c r="CI47" s="295"/>
      <c r="CJ47" s="295"/>
      <c r="CK47" s="295"/>
      <c r="CL47" s="295"/>
      <c r="CM47" s="296"/>
      <c r="CN47" s="294">
        <f>CN45-CN46</f>
        <v>17133.420719999995</v>
      </c>
      <c r="CO47" s="295"/>
      <c r="CP47" s="295"/>
      <c r="CQ47" s="295"/>
      <c r="CR47" s="295"/>
      <c r="CS47" s="295"/>
      <c r="CT47" s="295"/>
      <c r="CU47" s="295"/>
      <c r="CV47" s="295"/>
      <c r="CW47" s="295"/>
      <c r="CX47" s="295"/>
      <c r="CY47" s="295"/>
      <c r="CZ47" s="295"/>
      <c r="DA47" s="297"/>
    </row>
    <row r="48" spans="1:105" ht="12.75">
      <c r="A48" s="251" t="s">
        <v>157</v>
      </c>
      <c r="B48" s="252"/>
      <c r="C48" s="252"/>
      <c r="D48" s="252"/>
      <c r="E48" s="252"/>
      <c r="F48" s="252"/>
      <c r="G48" s="253"/>
      <c r="H48" s="254" t="s">
        <v>158</v>
      </c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56"/>
      <c r="BL48" s="257">
        <f>BL53</f>
        <v>1604.8177071999996</v>
      </c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9"/>
      <c r="BZ48" s="257">
        <f>BZ53</f>
        <v>569.9800000000002</v>
      </c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9"/>
      <c r="CN48" s="257">
        <f>CN53</f>
        <v>4283.355179999999</v>
      </c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60"/>
    </row>
    <row r="49" spans="1:105" ht="12.75">
      <c r="A49" s="261"/>
      <c r="B49" s="262"/>
      <c r="C49" s="262"/>
      <c r="D49" s="262"/>
      <c r="E49" s="262"/>
      <c r="F49" s="262"/>
      <c r="G49" s="263"/>
      <c r="H49" s="264" t="s">
        <v>122</v>
      </c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6"/>
      <c r="BL49" s="239"/>
      <c r="BM49" s="240"/>
      <c r="BN49" s="240"/>
      <c r="BO49" s="240"/>
      <c r="BP49" s="240"/>
      <c r="BQ49" s="240"/>
      <c r="BR49" s="240"/>
      <c r="BS49" s="240"/>
      <c r="BT49" s="240"/>
      <c r="BU49" s="240"/>
      <c r="BV49" s="240"/>
      <c r="BW49" s="240"/>
      <c r="BX49" s="240"/>
      <c r="BY49" s="267"/>
      <c r="BZ49" s="239"/>
      <c r="CA49" s="240"/>
      <c r="CB49" s="240"/>
      <c r="CC49" s="240"/>
      <c r="CD49" s="240"/>
      <c r="CE49" s="240"/>
      <c r="CF49" s="240"/>
      <c r="CG49" s="240"/>
      <c r="CH49" s="240"/>
      <c r="CI49" s="240"/>
      <c r="CJ49" s="240"/>
      <c r="CK49" s="240"/>
      <c r="CL49" s="240"/>
      <c r="CM49" s="267"/>
      <c r="CN49" s="239"/>
      <c r="CO49" s="240"/>
      <c r="CP49" s="240"/>
      <c r="CQ49" s="240"/>
      <c r="CR49" s="240"/>
      <c r="CS49" s="240"/>
      <c r="CT49" s="240"/>
      <c r="CU49" s="240"/>
      <c r="CV49" s="240"/>
      <c r="CW49" s="240"/>
      <c r="CX49" s="240"/>
      <c r="CY49" s="240"/>
      <c r="CZ49" s="240"/>
      <c r="DA49" s="241"/>
    </row>
    <row r="50" spans="1:105" ht="12.75">
      <c r="A50" s="261" t="s">
        <v>8</v>
      </c>
      <c r="B50" s="262"/>
      <c r="C50" s="262"/>
      <c r="D50" s="262"/>
      <c r="E50" s="262"/>
      <c r="F50" s="262"/>
      <c r="G50" s="263"/>
      <c r="H50" s="264" t="s">
        <v>159</v>
      </c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  <c r="AV50" s="265"/>
      <c r="AW50" s="265"/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65"/>
      <c r="BK50" s="266"/>
      <c r="BL50" s="239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67"/>
      <c r="BZ50" s="239"/>
      <c r="CA50" s="240"/>
      <c r="CB50" s="240"/>
      <c r="CC50" s="240"/>
      <c r="CD50" s="240"/>
      <c r="CE50" s="240"/>
      <c r="CF50" s="240"/>
      <c r="CG50" s="240"/>
      <c r="CH50" s="240"/>
      <c r="CI50" s="240"/>
      <c r="CJ50" s="240"/>
      <c r="CK50" s="240"/>
      <c r="CL50" s="240"/>
      <c r="CM50" s="267"/>
      <c r="CN50" s="239"/>
      <c r="CO50" s="240"/>
      <c r="CP50" s="240"/>
      <c r="CQ50" s="240"/>
      <c r="CR50" s="240"/>
      <c r="CS50" s="240"/>
      <c r="CT50" s="240"/>
      <c r="CU50" s="240"/>
      <c r="CV50" s="240"/>
      <c r="CW50" s="240"/>
      <c r="CX50" s="240"/>
      <c r="CY50" s="240"/>
      <c r="CZ50" s="240"/>
      <c r="DA50" s="241"/>
    </row>
    <row r="51" spans="1:105" ht="12.75">
      <c r="A51" s="261" t="s">
        <v>11</v>
      </c>
      <c r="B51" s="262"/>
      <c r="C51" s="262"/>
      <c r="D51" s="262"/>
      <c r="E51" s="262"/>
      <c r="F51" s="262"/>
      <c r="G51" s="263"/>
      <c r="H51" s="264" t="s">
        <v>160</v>
      </c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6"/>
      <c r="BL51" s="239"/>
      <c r="BM51" s="240"/>
      <c r="BN51" s="240"/>
      <c r="BO51" s="240"/>
      <c r="BP51" s="240"/>
      <c r="BQ51" s="240"/>
      <c r="BR51" s="240"/>
      <c r="BS51" s="240"/>
      <c r="BT51" s="240"/>
      <c r="BU51" s="240"/>
      <c r="BV51" s="240"/>
      <c r="BW51" s="240"/>
      <c r="BX51" s="240"/>
      <c r="BY51" s="267"/>
      <c r="BZ51" s="239"/>
      <c r="CA51" s="240"/>
      <c r="CB51" s="240"/>
      <c r="CC51" s="240"/>
      <c r="CD51" s="240"/>
      <c r="CE51" s="240"/>
      <c r="CF51" s="240"/>
      <c r="CG51" s="240"/>
      <c r="CH51" s="240"/>
      <c r="CI51" s="240"/>
      <c r="CJ51" s="240"/>
      <c r="CK51" s="240"/>
      <c r="CL51" s="240"/>
      <c r="CM51" s="267"/>
      <c r="CN51" s="239"/>
      <c r="CO51" s="240"/>
      <c r="CP51" s="240"/>
      <c r="CQ51" s="240"/>
      <c r="CR51" s="240"/>
      <c r="CS51" s="240"/>
      <c r="CT51" s="240"/>
      <c r="CU51" s="240"/>
      <c r="CV51" s="240"/>
      <c r="CW51" s="240"/>
      <c r="CX51" s="240"/>
      <c r="CY51" s="240"/>
      <c r="CZ51" s="240"/>
      <c r="DA51" s="241"/>
    </row>
    <row r="52" spans="1:105" ht="12.75">
      <c r="A52" s="261" t="s">
        <v>26</v>
      </c>
      <c r="B52" s="262"/>
      <c r="C52" s="262"/>
      <c r="D52" s="262"/>
      <c r="E52" s="262"/>
      <c r="F52" s="262"/>
      <c r="G52" s="263"/>
      <c r="H52" s="264" t="s">
        <v>161</v>
      </c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6"/>
      <c r="BL52" s="239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67"/>
      <c r="BZ52" s="239"/>
      <c r="CA52" s="240"/>
      <c r="CB52" s="240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67"/>
      <c r="CN52" s="239"/>
      <c r="CO52" s="240"/>
      <c r="CP52" s="240"/>
      <c r="CQ52" s="240"/>
      <c r="CR52" s="240"/>
      <c r="CS52" s="240"/>
      <c r="CT52" s="240"/>
      <c r="CU52" s="240"/>
      <c r="CV52" s="240"/>
      <c r="CW52" s="240"/>
      <c r="CX52" s="240"/>
      <c r="CY52" s="240"/>
      <c r="CZ52" s="240"/>
      <c r="DA52" s="241"/>
    </row>
    <row r="53" spans="1:105" ht="13.5" thickBot="1">
      <c r="A53" s="274" t="s">
        <v>93</v>
      </c>
      <c r="B53" s="275"/>
      <c r="C53" s="275"/>
      <c r="D53" s="275"/>
      <c r="E53" s="275"/>
      <c r="F53" s="275"/>
      <c r="G53" s="276"/>
      <c r="H53" s="277" t="s">
        <v>162</v>
      </c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9"/>
      <c r="BL53" s="248">
        <f>BL47*25%</f>
        <v>1604.8177071999996</v>
      </c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80"/>
      <c r="BZ53" s="248">
        <f>BZ47*25%</f>
        <v>569.9800000000002</v>
      </c>
      <c r="CA53" s="249"/>
      <c r="CB53" s="249"/>
      <c r="CC53" s="249"/>
      <c r="CD53" s="249"/>
      <c r="CE53" s="249"/>
      <c r="CF53" s="249"/>
      <c r="CG53" s="249"/>
      <c r="CH53" s="249"/>
      <c r="CI53" s="249"/>
      <c r="CJ53" s="249"/>
      <c r="CK53" s="249"/>
      <c r="CL53" s="249"/>
      <c r="CM53" s="280"/>
      <c r="CN53" s="248">
        <f>CN47*25%</f>
        <v>4283.355179999999</v>
      </c>
      <c r="CO53" s="249"/>
      <c r="CP53" s="249"/>
      <c r="CQ53" s="249"/>
      <c r="CR53" s="249"/>
      <c r="CS53" s="249"/>
      <c r="CT53" s="249"/>
      <c r="CU53" s="249"/>
      <c r="CV53" s="249"/>
      <c r="CW53" s="249"/>
      <c r="CX53" s="249"/>
      <c r="CY53" s="249"/>
      <c r="CZ53" s="249"/>
      <c r="DA53" s="250"/>
    </row>
    <row r="54" spans="1:105" ht="12.75">
      <c r="A54" s="251" t="s">
        <v>163</v>
      </c>
      <c r="B54" s="252"/>
      <c r="C54" s="252"/>
      <c r="D54" s="252"/>
      <c r="E54" s="252"/>
      <c r="F54" s="252"/>
      <c r="G54" s="253"/>
      <c r="H54" s="254" t="s">
        <v>164</v>
      </c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6"/>
      <c r="BL54" s="257"/>
      <c r="BM54" s="258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9"/>
      <c r="BZ54" s="257"/>
      <c r="CA54" s="258"/>
      <c r="CB54" s="258"/>
      <c r="CC54" s="258"/>
      <c r="CD54" s="258"/>
      <c r="CE54" s="258"/>
      <c r="CF54" s="258"/>
      <c r="CG54" s="258"/>
      <c r="CH54" s="258"/>
      <c r="CI54" s="258"/>
      <c r="CJ54" s="258"/>
      <c r="CK54" s="258"/>
      <c r="CL54" s="258"/>
      <c r="CM54" s="259"/>
      <c r="CN54" s="257"/>
      <c r="CO54" s="258"/>
      <c r="CP54" s="258"/>
      <c r="CQ54" s="258"/>
      <c r="CR54" s="258"/>
      <c r="CS54" s="258"/>
      <c r="CT54" s="258"/>
      <c r="CU54" s="258"/>
      <c r="CV54" s="258"/>
      <c r="CW54" s="258"/>
      <c r="CX54" s="258"/>
      <c r="CY54" s="258"/>
      <c r="CZ54" s="258"/>
      <c r="DA54" s="260"/>
    </row>
    <row r="55" spans="1:105" ht="12.75">
      <c r="A55" s="261" t="s">
        <v>8</v>
      </c>
      <c r="B55" s="262"/>
      <c r="C55" s="262"/>
      <c r="D55" s="262"/>
      <c r="E55" s="262"/>
      <c r="F55" s="262"/>
      <c r="G55" s="263"/>
      <c r="H55" s="264" t="s">
        <v>165</v>
      </c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5"/>
      <c r="AU55" s="265"/>
      <c r="AV55" s="265"/>
      <c r="AW55" s="265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6"/>
      <c r="BL55" s="239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40"/>
      <c r="BY55" s="267"/>
      <c r="BZ55" s="239"/>
      <c r="CA55" s="240"/>
      <c r="CB55" s="240"/>
      <c r="CC55" s="240"/>
      <c r="CD55" s="240"/>
      <c r="CE55" s="240"/>
      <c r="CF55" s="240"/>
      <c r="CG55" s="240"/>
      <c r="CH55" s="240"/>
      <c r="CI55" s="240"/>
      <c r="CJ55" s="240"/>
      <c r="CK55" s="240"/>
      <c r="CL55" s="240"/>
      <c r="CM55" s="267"/>
      <c r="CN55" s="239"/>
      <c r="CO55" s="240"/>
      <c r="CP55" s="240"/>
      <c r="CQ55" s="240"/>
      <c r="CR55" s="240"/>
      <c r="CS55" s="240"/>
      <c r="CT55" s="240"/>
      <c r="CU55" s="240"/>
      <c r="CV55" s="240"/>
      <c r="CW55" s="240"/>
      <c r="CX55" s="240"/>
      <c r="CY55" s="240"/>
      <c r="CZ55" s="240"/>
      <c r="DA55" s="241"/>
    </row>
    <row r="56" spans="1:105" ht="12.75">
      <c r="A56" s="261" t="s">
        <v>11</v>
      </c>
      <c r="B56" s="262"/>
      <c r="C56" s="262"/>
      <c r="D56" s="262"/>
      <c r="E56" s="262"/>
      <c r="F56" s="262"/>
      <c r="G56" s="263"/>
      <c r="H56" s="264" t="s">
        <v>166</v>
      </c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5"/>
      <c r="AX56" s="265"/>
      <c r="AY56" s="265"/>
      <c r="AZ56" s="265"/>
      <c r="BA56" s="265"/>
      <c r="BB56" s="265"/>
      <c r="BC56" s="265"/>
      <c r="BD56" s="265"/>
      <c r="BE56" s="265"/>
      <c r="BF56" s="265"/>
      <c r="BG56" s="265"/>
      <c r="BH56" s="265"/>
      <c r="BI56" s="265"/>
      <c r="BJ56" s="265"/>
      <c r="BK56" s="266"/>
      <c r="BL56" s="239"/>
      <c r="BM56" s="240"/>
      <c r="BN56" s="240"/>
      <c r="BO56" s="240"/>
      <c r="BP56" s="240"/>
      <c r="BQ56" s="240"/>
      <c r="BR56" s="240"/>
      <c r="BS56" s="240"/>
      <c r="BT56" s="240"/>
      <c r="BU56" s="240"/>
      <c r="BV56" s="240"/>
      <c r="BW56" s="240"/>
      <c r="BX56" s="240"/>
      <c r="BY56" s="267"/>
      <c r="BZ56" s="239"/>
      <c r="CA56" s="240"/>
      <c r="CB56" s="240"/>
      <c r="CC56" s="240"/>
      <c r="CD56" s="240"/>
      <c r="CE56" s="240"/>
      <c r="CF56" s="240"/>
      <c r="CG56" s="240"/>
      <c r="CH56" s="240"/>
      <c r="CI56" s="240"/>
      <c r="CJ56" s="240"/>
      <c r="CK56" s="240"/>
      <c r="CL56" s="240"/>
      <c r="CM56" s="267"/>
      <c r="CN56" s="239"/>
      <c r="CO56" s="240"/>
      <c r="CP56" s="240"/>
      <c r="CQ56" s="240"/>
      <c r="CR56" s="240"/>
      <c r="CS56" s="240"/>
      <c r="CT56" s="240"/>
      <c r="CU56" s="240"/>
      <c r="CV56" s="240"/>
      <c r="CW56" s="240"/>
      <c r="CX56" s="240"/>
      <c r="CY56" s="240"/>
      <c r="CZ56" s="240"/>
      <c r="DA56" s="241"/>
    </row>
    <row r="57" spans="1:105" ht="13.5" thickBot="1">
      <c r="A57" s="274"/>
      <c r="B57" s="275"/>
      <c r="C57" s="275"/>
      <c r="D57" s="275"/>
      <c r="E57" s="275"/>
      <c r="F57" s="275"/>
      <c r="G57" s="276"/>
      <c r="H57" s="277" t="s">
        <v>167</v>
      </c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278"/>
      <c r="BA57" s="278"/>
      <c r="BB57" s="278"/>
      <c r="BC57" s="278"/>
      <c r="BD57" s="278"/>
      <c r="BE57" s="278"/>
      <c r="BF57" s="278"/>
      <c r="BG57" s="278"/>
      <c r="BH57" s="278"/>
      <c r="BI57" s="278"/>
      <c r="BJ57" s="278"/>
      <c r="BK57" s="279"/>
      <c r="BL57" s="248"/>
      <c r="BM57" s="249"/>
      <c r="BN57" s="249"/>
      <c r="BO57" s="249"/>
      <c r="BP57" s="249"/>
      <c r="BQ57" s="249"/>
      <c r="BR57" s="249"/>
      <c r="BS57" s="249"/>
      <c r="BT57" s="249"/>
      <c r="BU57" s="249"/>
      <c r="BV57" s="249"/>
      <c r="BW57" s="249"/>
      <c r="BX57" s="249"/>
      <c r="BY57" s="280"/>
      <c r="BZ57" s="248"/>
      <c r="CA57" s="249"/>
      <c r="CB57" s="249"/>
      <c r="CC57" s="249"/>
      <c r="CD57" s="249"/>
      <c r="CE57" s="249"/>
      <c r="CF57" s="249"/>
      <c r="CG57" s="249"/>
      <c r="CH57" s="249"/>
      <c r="CI57" s="249"/>
      <c r="CJ57" s="249"/>
      <c r="CK57" s="249"/>
      <c r="CL57" s="249"/>
      <c r="CM57" s="280"/>
      <c r="CN57" s="248"/>
      <c r="CO57" s="249"/>
      <c r="CP57" s="249"/>
      <c r="CQ57" s="249"/>
      <c r="CR57" s="249"/>
      <c r="CS57" s="249"/>
      <c r="CT57" s="249"/>
      <c r="CU57" s="249"/>
      <c r="CV57" s="249"/>
      <c r="CW57" s="249"/>
      <c r="CX57" s="249"/>
      <c r="CY57" s="249"/>
      <c r="CZ57" s="249"/>
      <c r="DA57" s="250"/>
    </row>
    <row r="58" spans="1:105" ht="12.75">
      <c r="A58" s="251" t="s">
        <v>168</v>
      </c>
      <c r="B58" s="252"/>
      <c r="C58" s="252"/>
      <c r="D58" s="252"/>
      <c r="E58" s="252"/>
      <c r="F58" s="252"/>
      <c r="G58" s="253"/>
      <c r="H58" s="254" t="s">
        <v>169</v>
      </c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255"/>
      <c r="BG58" s="255"/>
      <c r="BH58" s="255"/>
      <c r="BI58" s="255"/>
      <c r="BJ58" s="255"/>
      <c r="BK58" s="256"/>
      <c r="BL58" s="257"/>
      <c r="BM58" s="258"/>
      <c r="BN58" s="258"/>
      <c r="BO58" s="258"/>
      <c r="BP58" s="258"/>
      <c r="BQ58" s="258"/>
      <c r="BR58" s="258"/>
      <c r="BS58" s="258"/>
      <c r="BT58" s="258"/>
      <c r="BU58" s="258"/>
      <c r="BV58" s="258"/>
      <c r="BW58" s="258"/>
      <c r="BX58" s="258"/>
      <c r="BY58" s="259"/>
      <c r="BZ58" s="257"/>
      <c r="CA58" s="258"/>
      <c r="CB58" s="258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9"/>
      <c r="CN58" s="257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60"/>
    </row>
    <row r="59" spans="1:105" ht="12.75">
      <c r="A59" s="261" t="s">
        <v>8</v>
      </c>
      <c r="B59" s="262"/>
      <c r="C59" s="262"/>
      <c r="D59" s="262"/>
      <c r="E59" s="262"/>
      <c r="F59" s="262"/>
      <c r="G59" s="263"/>
      <c r="H59" s="264" t="s">
        <v>170</v>
      </c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5"/>
      <c r="AU59" s="265"/>
      <c r="AV59" s="265"/>
      <c r="AW59" s="265"/>
      <c r="AX59" s="265"/>
      <c r="AY59" s="265"/>
      <c r="AZ59" s="265"/>
      <c r="BA59" s="265"/>
      <c r="BB59" s="265"/>
      <c r="BC59" s="265"/>
      <c r="BD59" s="265"/>
      <c r="BE59" s="265"/>
      <c r="BF59" s="265"/>
      <c r="BG59" s="265"/>
      <c r="BH59" s="265"/>
      <c r="BI59" s="265"/>
      <c r="BJ59" s="265"/>
      <c r="BK59" s="266"/>
      <c r="BL59" s="239"/>
      <c r="BM59" s="240"/>
      <c r="BN59" s="240"/>
      <c r="BO59" s="240"/>
      <c r="BP59" s="240"/>
      <c r="BQ59" s="240"/>
      <c r="BR59" s="240"/>
      <c r="BS59" s="240"/>
      <c r="BT59" s="240"/>
      <c r="BU59" s="240"/>
      <c r="BV59" s="240"/>
      <c r="BW59" s="240"/>
      <c r="BX59" s="240"/>
      <c r="BY59" s="267"/>
      <c r="BZ59" s="239"/>
      <c r="CA59" s="240"/>
      <c r="CB59" s="240"/>
      <c r="CC59" s="240"/>
      <c r="CD59" s="240"/>
      <c r="CE59" s="240"/>
      <c r="CF59" s="240"/>
      <c r="CG59" s="240"/>
      <c r="CH59" s="240"/>
      <c r="CI59" s="240"/>
      <c r="CJ59" s="240"/>
      <c r="CK59" s="240"/>
      <c r="CL59" s="240"/>
      <c r="CM59" s="267"/>
      <c r="CN59" s="239"/>
      <c r="CO59" s="240"/>
      <c r="CP59" s="240"/>
      <c r="CQ59" s="240"/>
      <c r="CR59" s="240"/>
      <c r="CS59" s="240"/>
      <c r="CT59" s="240"/>
      <c r="CU59" s="240"/>
      <c r="CV59" s="240"/>
      <c r="CW59" s="240"/>
      <c r="CX59" s="240"/>
      <c r="CY59" s="240"/>
      <c r="CZ59" s="240"/>
      <c r="DA59" s="241"/>
    </row>
    <row r="60" spans="1:105" ht="12.75">
      <c r="A60" s="261" t="s">
        <v>11</v>
      </c>
      <c r="B60" s="262"/>
      <c r="C60" s="262"/>
      <c r="D60" s="262"/>
      <c r="E60" s="262"/>
      <c r="F60" s="262"/>
      <c r="G60" s="263"/>
      <c r="H60" s="264" t="s">
        <v>171</v>
      </c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5"/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5"/>
      <c r="BI60" s="265"/>
      <c r="BJ60" s="265"/>
      <c r="BK60" s="266"/>
      <c r="BL60" s="239"/>
      <c r="BM60" s="240"/>
      <c r="BN60" s="240"/>
      <c r="BO60" s="240"/>
      <c r="BP60" s="240"/>
      <c r="BQ60" s="240"/>
      <c r="BR60" s="240"/>
      <c r="BS60" s="240"/>
      <c r="BT60" s="240"/>
      <c r="BU60" s="240"/>
      <c r="BV60" s="240"/>
      <c r="BW60" s="240"/>
      <c r="BX60" s="240"/>
      <c r="BY60" s="267"/>
      <c r="BZ60" s="239"/>
      <c r="CA60" s="240"/>
      <c r="CB60" s="240"/>
      <c r="CC60" s="240"/>
      <c r="CD60" s="240"/>
      <c r="CE60" s="240"/>
      <c r="CF60" s="240"/>
      <c r="CG60" s="240"/>
      <c r="CH60" s="240"/>
      <c r="CI60" s="240"/>
      <c r="CJ60" s="240"/>
      <c r="CK60" s="240"/>
      <c r="CL60" s="240"/>
      <c r="CM60" s="267"/>
      <c r="CN60" s="239"/>
      <c r="CO60" s="240"/>
      <c r="CP60" s="240"/>
      <c r="CQ60" s="240"/>
      <c r="CR60" s="240"/>
      <c r="CS60" s="240"/>
      <c r="CT60" s="240"/>
      <c r="CU60" s="240"/>
      <c r="CV60" s="240"/>
      <c r="CW60" s="240"/>
      <c r="CX60" s="240"/>
      <c r="CY60" s="240"/>
      <c r="CZ60" s="240"/>
      <c r="DA60" s="241"/>
    </row>
    <row r="61" spans="1:105" ht="13.5" thickBot="1">
      <c r="A61" s="274"/>
      <c r="B61" s="275"/>
      <c r="C61" s="275"/>
      <c r="D61" s="275"/>
      <c r="E61" s="275"/>
      <c r="F61" s="275"/>
      <c r="G61" s="276"/>
      <c r="H61" s="277" t="s">
        <v>167</v>
      </c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  <c r="AY61" s="278"/>
      <c r="AZ61" s="278"/>
      <c r="BA61" s="278"/>
      <c r="BB61" s="278"/>
      <c r="BC61" s="278"/>
      <c r="BD61" s="278"/>
      <c r="BE61" s="278"/>
      <c r="BF61" s="278"/>
      <c r="BG61" s="278"/>
      <c r="BH61" s="278"/>
      <c r="BI61" s="278"/>
      <c r="BJ61" s="278"/>
      <c r="BK61" s="279"/>
      <c r="BL61" s="248"/>
      <c r="BM61" s="249"/>
      <c r="BN61" s="249"/>
      <c r="BO61" s="249"/>
      <c r="BP61" s="249"/>
      <c r="BQ61" s="249"/>
      <c r="BR61" s="249"/>
      <c r="BS61" s="249"/>
      <c r="BT61" s="249"/>
      <c r="BU61" s="249"/>
      <c r="BV61" s="249"/>
      <c r="BW61" s="249"/>
      <c r="BX61" s="249"/>
      <c r="BY61" s="280"/>
      <c r="BZ61" s="248"/>
      <c r="CA61" s="249"/>
      <c r="CB61" s="249"/>
      <c r="CC61" s="249"/>
      <c r="CD61" s="249"/>
      <c r="CE61" s="249"/>
      <c r="CF61" s="249"/>
      <c r="CG61" s="249"/>
      <c r="CH61" s="249"/>
      <c r="CI61" s="249"/>
      <c r="CJ61" s="249"/>
      <c r="CK61" s="249"/>
      <c r="CL61" s="249"/>
      <c r="CM61" s="280"/>
      <c r="CN61" s="248"/>
      <c r="CO61" s="249"/>
      <c r="CP61" s="249"/>
      <c r="CQ61" s="249"/>
      <c r="CR61" s="249"/>
      <c r="CS61" s="249"/>
      <c r="CT61" s="249"/>
      <c r="CU61" s="249"/>
      <c r="CV61" s="249"/>
      <c r="CW61" s="249"/>
      <c r="CX61" s="249"/>
      <c r="CY61" s="249"/>
      <c r="CZ61" s="249"/>
      <c r="DA61" s="250"/>
    </row>
    <row r="62" spans="1:105" ht="12.75">
      <c r="A62" s="251" t="s">
        <v>172</v>
      </c>
      <c r="B62" s="252"/>
      <c r="C62" s="252"/>
      <c r="D62" s="252"/>
      <c r="E62" s="252"/>
      <c r="F62" s="252"/>
      <c r="G62" s="253"/>
      <c r="H62" s="254" t="s">
        <v>173</v>
      </c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  <c r="BA62" s="255"/>
      <c r="BB62" s="255"/>
      <c r="BC62" s="255"/>
      <c r="BD62" s="255"/>
      <c r="BE62" s="255"/>
      <c r="BF62" s="255"/>
      <c r="BG62" s="255"/>
      <c r="BH62" s="255"/>
      <c r="BI62" s="255"/>
      <c r="BJ62" s="255"/>
      <c r="BK62" s="256"/>
      <c r="BL62" s="257">
        <f>BL64+BL66</f>
        <v>0</v>
      </c>
      <c r="BM62" s="258"/>
      <c r="BN62" s="258"/>
      <c r="BO62" s="258"/>
      <c r="BP62" s="258"/>
      <c r="BQ62" s="258"/>
      <c r="BR62" s="258"/>
      <c r="BS62" s="258"/>
      <c r="BT62" s="258"/>
      <c r="BU62" s="258"/>
      <c r="BV62" s="258"/>
      <c r="BW62" s="258"/>
      <c r="BX62" s="258"/>
      <c r="BY62" s="259"/>
      <c r="BZ62" s="257">
        <f>BZ64+BZ66</f>
        <v>0</v>
      </c>
      <c r="CA62" s="258"/>
      <c r="CB62" s="258"/>
      <c r="CC62" s="258"/>
      <c r="CD62" s="258"/>
      <c r="CE62" s="258"/>
      <c r="CF62" s="258"/>
      <c r="CG62" s="258"/>
      <c r="CH62" s="258"/>
      <c r="CI62" s="258"/>
      <c r="CJ62" s="258"/>
      <c r="CK62" s="258"/>
      <c r="CL62" s="258"/>
      <c r="CM62" s="259"/>
      <c r="CN62" s="257">
        <f>CN64+CN66</f>
        <v>0</v>
      </c>
      <c r="CO62" s="258"/>
      <c r="CP62" s="258"/>
      <c r="CQ62" s="258"/>
      <c r="CR62" s="258"/>
      <c r="CS62" s="258"/>
      <c r="CT62" s="258"/>
      <c r="CU62" s="258"/>
      <c r="CV62" s="258"/>
      <c r="CW62" s="258"/>
      <c r="CX62" s="258"/>
      <c r="CY62" s="258"/>
      <c r="CZ62" s="258"/>
      <c r="DA62" s="260"/>
    </row>
    <row r="63" spans="1:105" ht="12.75">
      <c r="A63" s="261"/>
      <c r="B63" s="262"/>
      <c r="C63" s="262"/>
      <c r="D63" s="262"/>
      <c r="E63" s="262"/>
      <c r="F63" s="262"/>
      <c r="G63" s="263"/>
      <c r="H63" s="264" t="s">
        <v>174</v>
      </c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  <c r="AS63" s="265"/>
      <c r="AT63" s="265"/>
      <c r="AU63" s="265"/>
      <c r="AV63" s="265"/>
      <c r="AW63" s="265"/>
      <c r="AX63" s="265"/>
      <c r="AY63" s="265"/>
      <c r="AZ63" s="265"/>
      <c r="BA63" s="265"/>
      <c r="BB63" s="265"/>
      <c r="BC63" s="265"/>
      <c r="BD63" s="265"/>
      <c r="BE63" s="265"/>
      <c r="BF63" s="265"/>
      <c r="BG63" s="265"/>
      <c r="BH63" s="265"/>
      <c r="BI63" s="265"/>
      <c r="BJ63" s="265"/>
      <c r="BK63" s="266"/>
      <c r="BL63" s="239"/>
      <c r="BM63" s="240"/>
      <c r="BN63" s="240"/>
      <c r="BO63" s="240"/>
      <c r="BP63" s="240"/>
      <c r="BQ63" s="240"/>
      <c r="BR63" s="240"/>
      <c r="BS63" s="240"/>
      <c r="BT63" s="240"/>
      <c r="BU63" s="240"/>
      <c r="BV63" s="240"/>
      <c r="BW63" s="240"/>
      <c r="BX63" s="240"/>
      <c r="BY63" s="267"/>
      <c r="BZ63" s="239"/>
      <c r="CA63" s="240"/>
      <c r="CB63" s="240"/>
      <c r="CC63" s="240"/>
      <c r="CD63" s="240"/>
      <c r="CE63" s="240"/>
      <c r="CF63" s="240"/>
      <c r="CG63" s="240"/>
      <c r="CH63" s="240"/>
      <c r="CI63" s="240"/>
      <c r="CJ63" s="240"/>
      <c r="CK63" s="240"/>
      <c r="CL63" s="240"/>
      <c r="CM63" s="267"/>
      <c r="CN63" s="239"/>
      <c r="CO63" s="240"/>
      <c r="CP63" s="240"/>
      <c r="CQ63" s="240"/>
      <c r="CR63" s="240"/>
      <c r="CS63" s="240"/>
      <c r="CT63" s="240"/>
      <c r="CU63" s="240"/>
      <c r="CV63" s="240"/>
      <c r="CW63" s="240"/>
      <c r="CX63" s="240"/>
      <c r="CY63" s="240"/>
      <c r="CZ63" s="240"/>
      <c r="DA63" s="241"/>
    </row>
    <row r="64" spans="1:105" ht="12.75">
      <c r="A64" s="261" t="s">
        <v>8</v>
      </c>
      <c r="B64" s="262"/>
      <c r="C64" s="262"/>
      <c r="D64" s="262"/>
      <c r="E64" s="262"/>
      <c r="F64" s="262"/>
      <c r="G64" s="263"/>
      <c r="H64" s="264" t="s">
        <v>175</v>
      </c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5"/>
      <c r="AT64" s="265"/>
      <c r="AU64" s="265"/>
      <c r="AV64" s="265"/>
      <c r="AW64" s="265"/>
      <c r="AX64" s="265"/>
      <c r="AY64" s="265"/>
      <c r="AZ64" s="265"/>
      <c r="BA64" s="265"/>
      <c r="BB64" s="265"/>
      <c r="BC64" s="265"/>
      <c r="BD64" s="265"/>
      <c r="BE64" s="265"/>
      <c r="BF64" s="265"/>
      <c r="BG64" s="265"/>
      <c r="BH64" s="265"/>
      <c r="BI64" s="265"/>
      <c r="BJ64" s="265"/>
      <c r="BK64" s="266"/>
      <c r="BL64" s="239"/>
      <c r="BM64" s="240"/>
      <c r="BN64" s="240"/>
      <c r="BO64" s="240"/>
      <c r="BP64" s="240"/>
      <c r="BQ64" s="240"/>
      <c r="BR64" s="240"/>
      <c r="BS64" s="240"/>
      <c r="BT64" s="240"/>
      <c r="BU64" s="240"/>
      <c r="BV64" s="240"/>
      <c r="BW64" s="240"/>
      <c r="BX64" s="240"/>
      <c r="BY64" s="267"/>
      <c r="BZ64" s="239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0"/>
      <c r="CL64" s="240"/>
      <c r="CM64" s="267"/>
      <c r="CN64" s="239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1"/>
    </row>
    <row r="65" spans="1:105" ht="12.75">
      <c r="A65" s="261" t="s">
        <v>21</v>
      </c>
      <c r="B65" s="262"/>
      <c r="C65" s="262"/>
      <c r="D65" s="262"/>
      <c r="E65" s="262"/>
      <c r="F65" s="262"/>
      <c r="G65" s="263"/>
      <c r="H65" s="264" t="s">
        <v>176</v>
      </c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6"/>
      <c r="BL65" s="239"/>
      <c r="BM65" s="240"/>
      <c r="BN65" s="240"/>
      <c r="BO65" s="240"/>
      <c r="BP65" s="240"/>
      <c r="BQ65" s="240"/>
      <c r="BR65" s="240"/>
      <c r="BS65" s="240"/>
      <c r="BT65" s="240"/>
      <c r="BU65" s="240"/>
      <c r="BV65" s="240"/>
      <c r="BW65" s="240"/>
      <c r="BX65" s="240"/>
      <c r="BY65" s="267"/>
      <c r="BZ65" s="239"/>
      <c r="CA65" s="240"/>
      <c r="CB65" s="240"/>
      <c r="CC65" s="240"/>
      <c r="CD65" s="240"/>
      <c r="CE65" s="240"/>
      <c r="CF65" s="240"/>
      <c r="CG65" s="240"/>
      <c r="CH65" s="240"/>
      <c r="CI65" s="240"/>
      <c r="CJ65" s="240"/>
      <c r="CK65" s="240"/>
      <c r="CL65" s="240"/>
      <c r="CM65" s="267"/>
      <c r="CN65" s="239"/>
      <c r="CO65" s="240"/>
      <c r="CP65" s="240"/>
      <c r="CQ65" s="240"/>
      <c r="CR65" s="240"/>
      <c r="CS65" s="240"/>
      <c r="CT65" s="240"/>
      <c r="CU65" s="240"/>
      <c r="CV65" s="240"/>
      <c r="CW65" s="240"/>
      <c r="CX65" s="240"/>
      <c r="CY65" s="240"/>
      <c r="CZ65" s="240"/>
      <c r="DA65" s="241"/>
    </row>
    <row r="66" spans="1:105" ht="13.5" thickBot="1">
      <c r="A66" s="274" t="s">
        <v>11</v>
      </c>
      <c r="B66" s="275"/>
      <c r="C66" s="275"/>
      <c r="D66" s="275"/>
      <c r="E66" s="275"/>
      <c r="F66" s="275"/>
      <c r="G66" s="276"/>
      <c r="H66" s="277" t="s">
        <v>177</v>
      </c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9"/>
      <c r="BL66" s="248"/>
      <c r="BM66" s="249"/>
      <c r="BN66" s="249"/>
      <c r="BO66" s="249"/>
      <c r="BP66" s="249"/>
      <c r="BQ66" s="249"/>
      <c r="BR66" s="249"/>
      <c r="BS66" s="249"/>
      <c r="BT66" s="249"/>
      <c r="BU66" s="249"/>
      <c r="BV66" s="249"/>
      <c r="BW66" s="249"/>
      <c r="BX66" s="249"/>
      <c r="BY66" s="280"/>
      <c r="BZ66" s="248"/>
      <c r="CA66" s="249"/>
      <c r="CB66" s="249"/>
      <c r="CC66" s="249"/>
      <c r="CD66" s="249"/>
      <c r="CE66" s="249"/>
      <c r="CF66" s="249"/>
      <c r="CG66" s="249"/>
      <c r="CH66" s="249"/>
      <c r="CI66" s="249"/>
      <c r="CJ66" s="249"/>
      <c r="CK66" s="249"/>
      <c r="CL66" s="249"/>
      <c r="CM66" s="280"/>
      <c r="CN66" s="248"/>
      <c r="CO66" s="249"/>
      <c r="CP66" s="249"/>
      <c r="CQ66" s="249"/>
      <c r="CR66" s="249"/>
      <c r="CS66" s="249"/>
      <c r="CT66" s="249"/>
      <c r="CU66" s="249"/>
      <c r="CV66" s="249"/>
      <c r="CW66" s="249"/>
      <c r="CX66" s="249"/>
      <c r="CY66" s="249"/>
      <c r="CZ66" s="249"/>
      <c r="DA66" s="250"/>
    </row>
    <row r="67" spans="1:105" ht="12.75">
      <c r="A67" s="251" t="s">
        <v>178</v>
      </c>
      <c r="B67" s="252"/>
      <c r="C67" s="252"/>
      <c r="D67" s="252"/>
      <c r="E67" s="252"/>
      <c r="F67" s="252"/>
      <c r="G67" s="253"/>
      <c r="H67" s="254" t="s">
        <v>179</v>
      </c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255"/>
      <c r="BG67" s="255"/>
      <c r="BH67" s="255"/>
      <c r="BI67" s="255"/>
      <c r="BJ67" s="255"/>
      <c r="BK67" s="256"/>
      <c r="BL67" s="257">
        <f>BL69</f>
        <v>0</v>
      </c>
      <c r="BM67" s="258"/>
      <c r="BN67" s="258"/>
      <c r="BO67" s="258"/>
      <c r="BP67" s="258"/>
      <c r="BQ67" s="258"/>
      <c r="BR67" s="258"/>
      <c r="BS67" s="258"/>
      <c r="BT67" s="258"/>
      <c r="BU67" s="258"/>
      <c r="BV67" s="258"/>
      <c r="BW67" s="258"/>
      <c r="BX67" s="258"/>
      <c r="BY67" s="259"/>
      <c r="BZ67" s="257">
        <f>BZ69</f>
        <v>0</v>
      </c>
      <c r="CA67" s="258"/>
      <c r="CB67" s="258"/>
      <c r="CC67" s="258"/>
      <c r="CD67" s="258"/>
      <c r="CE67" s="258"/>
      <c r="CF67" s="258"/>
      <c r="CG67" s="258"/>
      <c r="CH67" s="258"/>
      <c r="CI67" s="258"/>
      <c r="CJ67" s="258"/>
      <c r="CK67" s="258"/>
      <c r="CL67" s="258"/>
      <c r="CM67" s="259"/>
      <c r="CN67" s="257">
        <f>CN69</f>
        <v>0</v>
      </c>
      <c r="CO67" s="258"/>
      <c r="CP67" s="258"/>
      <c r="CQ67" s="258"/>
      <c r="CR67" s="258"/>
      <c r="CS67" s="258"/>
      <c r="CT67" s="258"/>
      <c r="CU67" s="258"/>
      <c r="CV67" s="258"/>
      <c r="CW67" s="258"/>
      <c r="CX67" s="258"/>
      <c r="CY67" s="258"/>
      <c r="CZ67" s="258"/>
      <c r="DA67" s="260"/>
    </row>
    <row r="68" spans="1:105" ht="12.75">
      <c r="A68" s="261"/>
      <c r="B68" s="262"/>
      <c r="C68" s="262"/>
      <c r="D68" s="262"/>
      <c r="E68" s="262"/>
      <c r="F68" s="262"/>
      <c r="G68" s="263"/>
      <c r="H68" s="264" t="s">
        <v>180</v>
      </c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5"/>
      <c r="AX68" s="265"/>
      <c r="AY68" s="265"/>
      <c r="AZ68" s="265"/>
      <c r="BA68" s="265"/>
      <c r="BB68" s="265"/>
      <c r="BC68" s="265"/>
      <c r="BD68" s="265"/>
      <c r="BE68" s="265"/>
      <c r="BF68" s="265"/>
      <c r="BG68" s="265"/>
      <c r="BH68" s="265"/>
      <c r="BI68" s="265"/>
      <c r="BJ68" s="265"/>
      <c r="BK68" s="266"/>
      <c r="BL68" s="239"/>
      <c r="BM68" s="240"/>
      <c r="BN68" s="240"/>
      <c r="BO68" s="240"/>
      <c r="BP68" s="240"/>
      <c r="BQ68" s="240"/>
      <c r="BR68" s="240"/>
      <c r="BS68" s="240"/>
      <c r="BT68" s="240"/>
      <c r="BU68" s="240"/>
      <c r="BV68" s="240"/>
      <c r="BW68" s="240"/>
      <c r="BX68" s="240"/>
      <c r="BY68" s="267"/>
      <c r="BZ68" s="239"/>
      <c r="CA68" s="240"/>
      <c r="CB68" s="240"/>
      <c r="CC68" s="240"/>
      <c r="CD68" s="240"/>
      <c r="CE68" s="240"/>
      <c r="CF68" s="240"/>
      <c r="CG68" s="240"/>
      <c r="CH68" s="240"/>
      <c r="CI68" s="240"/>
      <c r="CJ68" s="240"/>
      <c r="CK68" s="240"/>
      <c r="CL68" s="240"/>
      <c r="CM68" s="267"/>
      <c r="CN68" s="239"/>
      <c r="CO68" s="240"/>
      <c r="CP68" s="240"/>
      <c r="CQ68" s="240"/>
      <c r="CR68" s="240"/>
      <c r="CS68" s="240"/>
      <c r="CT68" s="240"/>
      <c r="CU68" s="240"/>
      <c r="CV68" s="240"/>
      <c r="CW68" s="240"/>
      <c r="CX68" s="240"/>
      <c r="CY68" s="240"/>
      <c r="CZ68" s="240"/>
      <c r="DA68" s="241"/>
    </row>
    <row r="69" spans="1:105" ht="12.75">
      <c r="A69" s="261" t="s">
        <v>8</v>
      </c>
      <c r="B69" s="262"/>
      <c r="C69" s="262"/>
      <c r="D69" s="262"/>
      <c r="E69" s="262"/>
      <c r="F69" s="262"/>
      <c r="G69" s="263"/>
      <c r="H69" s="264" t="s">
        <v>181</v>
      </c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5"/>
      <c r="AQ69" s="265"/>
      <c r="AR69" s="265"/>
      <c r="AS69" s="265"/>
      <c r="AT69" s="265"/>
      <c r="AU69" s="265"/>
      <c r="AV69" s="265"/>
      <c r="AW69" s="265"/>
      <c r="AX69" s="265"/>
      <c r="AY69" s="265"/>
      <c r="AZ69" s="265"/>
      <c r="BA69" s="265"/>
      <c r="BB69" s="265"/>
      <c r="BC69" s="265"/>
      <c r="BD69" s="265"/>
      <c r="BE69" s="265"/>
      <c r="BF69" s="265"/>
      <c r="BG69" s="265"/>
      <c r="BH69" s="265"/>
      <c r="BI69" s="265"/>
      <c r="BJ69" s="265"/>
      <c r="BK69" s="266"/>
      <c r="BL69" s="239"/>
      <c r="BM69" s="240"/>
      <c r="BN69" s="240"/>
      <c r="BO69" s="240"/>
      <c r="BP69" s="240"/>
      <c r="BQ69" s="240"/>
      <c r="BR69" s="240"/>
      <c r="BS69" s="240"/>
      <c r="BT69" s="240"/>
      <c r="BU69" s="240"/>
      <c r="BV69" s="240"/>
      <c r="BW69" s="240"/>
      <c r="BX69" s="240"/>
      <c r="BY69" s="267"/>
      <c r="BZ69" s="239"/>
      <c r="CA69" s="240"/>
      <c r="CB69" s="240"/>
      <c r="CC69" s="240"/>
      <c r="CD69" s="240"/>
      <c r="CE69" s="240"/>
      <c r="CF69" s="240"/>
      <c r="CG69" s="240"/>
      <c r="CH69" s="240"/>
      <c r="CI69" s="240"/>
      <c r="CJ69" s="240"/>
      <c r="CK69" s="240"/>
      <c r="CL69" s="240"/>
      <c r="CM69" s="267"/>
      <c r="CN69" s="239"/>
      <c r="CO69" s="240"/>
      <c r="CP69" s="240"/>
      <c r="CQ69" s="240"/>
      <c r="CR69" s="240"/>
      <c r="CS69" s="240"/>
      <c r="CT69" s="240"/>
      <c r="CU69" s="240"/>
      <c r="CV69" s="240"/>
      <c r="CW69" s="240"/>
      <c r="CX69" s="240"/>
      <c r="CY69" s="240"/>
      <c r="CZ69" s="240"/>
      <c r="DA69" s="241"/>
    </row>
    <row r="70" spans="1:105" ht="12.75">
      <c r="A70" s="261" t="s">
        <v>21</v>
      </c>
      <c r="B70" s="262"/>
      <c r="C70" s="262"/>
      <c r="D70" s="262"/>
      <c r="E70" s="262"/>
      <c r="F70" s="262"/>
      <c r="G70" s="263"/>
      <c r="H70" s="264" t="s">
        <v>176</v>
      </c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  <c r="AJ70" s="265"/>
      <c r="AK70" s="265"/>
      <c r="AL70" s="265"/>
      <c r="AM70" s="265"/>
      <c r="AN70" s="265"/>
      <c r="AO70" s="265"/>
      <c r="AP70" s="265"/>
      <c r="AQ70" s="265"/>
      <c r="AR70" s="265"/>
      <c r="AS70" s="265"/>
      <c r="AT70" s="265"/>
      <c r="AU70" s="265"/>
      <c r="AV70" s="265"/>
      <c r="AW70" s="265"/>
      <c r="AX70" s="265"/>
      <c r="AY70" s="265"/>
      <c r="AZ70" s="265"/>
      <c r="BA70" s="265"/>
      <c r="BB70" s="265"/>
      <c r="BC70" s="265"/>
      <c r="BD70" s="265"/>
      <c r="BE70" s="265"/>
      <c r="BF70" s="265"/>
      <c r="BG70" s="265"/>
      <c r="BH70" s="265"/>
      <c r="BI70" s="265"/>
      <c r="BJ70" s="265"/>
      <c r="BK70" s="266"/>
      <c r="BL70" s="239"/>
      <c r="BM70" s="240"/>
      <c r="BN70" s="240"/>
      <c r="BO70" s="240"/>
      <c r="BP70" s="240"/>
      <c r="BQ70" s="240"/>
      <c r="BR70" s="240"/>
      <c r="BS70" s="240"/>
      <c r="BT70" s="240"/>
      <c r="BU70" s="240"/>
      <c r="BV70" s="240"/>
      <c r="BW70" s="240"/>
      <c r="BX70" s="240"/>
      <c r="BY70" s="267"/>
      <c r="BZ70" s="239"/>
      <c r="CA70" s="240"/>
      <c r="CB70" s="240"/>
      <c r="CC70" s="240"/>
      <c r="CD70" s="240"/>
      <c r="CE70" s="240"/>
      <c r="CF70" s="240"/>
      <c r="CG70" s="240"/>
      <c r="CH70" s="240"/>
      <c r="CI70" s="240"/>
      <c r="CJ70" s="240"/>
      <c r="CK70" s="240"/>
      <c r="CL70" s="240"/>
      <c r="CM70" s="267"/>
      <c r="CN70" s="239"/>
      <c r="CO70" s="240"/>
      <c r="CP70" s="240"/>
      <c r="CQ70" s="240"/>
      <c r="CR70" s="240"/>
      <c r="CS70" s="240"/>
      <c r="CT70" s="240"/>
      <c r="CU70" s="240"/>
      <c r="CV70" s="240"/>
      <c r="CW70" s="240"/>
      <c r="CX70" s="240"/>
      <c r="CY70" s="240"/>
      <c r="CZ70" s="240"/>
      <c r="DA70" s="241"/>
    </row>
    <row r="71" spans="1:105" ht="13.5" thickBot="1">
      <c r="A71" s="274" t="s">
        <v>11</v>
      </c>
      <c r="B71" s="275"/>
      <c r="C71" s="275"/>
      <c r="D71" s="275"/>
      <c r="E71" s="275"/>
      <c r="F71" s="275"/>
      <c r="G71" s="276"/>
      <c r="H71" s="277" t="s">
        <v>177</v>
      </c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8"/>
      <c r="BC71" s="278"/>
      <c r="BD71" s="278"/>
      <c r="BE71" s="278"/>
      <c r="BF71" s="278"/>
      <c r="BG71" s="278"/>
      <c r="BH71" s="278"/>
      <c r="BI71" s="278"/>
      <c r="BJ71" s="278"/>
      <c r="BK71" s="279"/>
      <c r="BL71" s="248"/>
      <c r="BM71" s="249"/>
      <c r="BN71" s="249"/>
      <c r="BO71" s="249"/>
      <c r="BP71" s="249"/>
      <c r="BQ71" s="249"/>
      <c r="BR71" s="249"/>
      <c r="BS71" s="249"/>
      <c r="BT71" s="249"/>
      <c r="BU71" s="249"/>
      <c r="BV71" s="249"/>
      <c r="BW71" s="249"/>
      <c r="BX71" s="249"/>
      <c r="BY71" s="280"/>
      <c r="BZ71" s="248"/>
      <c r="CA71" s="249"/>
      <c r="CB71" s="249"/>
      <c r="CC71" s="249"/>
      <c r="CD71" s="249"/>
      <c r="CE71" s="249"/>
      <c r="CF71" s="249"/>
      <c r="CG71" s="249"/>
      <c r="CH71" s="249"/>
      <c r="CI71" s="249"/>
      <c r="CJ71" s="249"/>
      <c r="CK71" s="249"/>
      <c r="CL71" s="249"/>
      <c r="CM71" s="280"/>
      <c r="CN71" s="248"/>
      <c r="CO71" s="249"/>
      <c r="CP71" s="249"/>
      <c r="CQ71" s="249"/>
      <c r="CR71" s="249"/>
      <c r="CS71" s="249"/>
      <c r="CT71" s="249"/>
      <c r="CU71" s="249"/>
      <c r="CV71" s="249"/>
      <c r="CW71" s="249"/>
      <c r="CX71" s="249"/>
      <c r="CY71" s="249"/>
      <c r="CZ71" s="249"/>
      <c r="DA71" s="250"/>
    </row>
    <row r="72" spans="1:105" ht="13.5" thickBot="1">
      <c r="A72" s="288" t="s">
        <v>182</v>
      </c>
      <c r="B72" s="289"/>
      <c r="C72" s="289"/>
      <c r="D72" s="289"/>
      <c r="E72" s="289"/>
      <c r="F72" s="289"/>
      <c r="G72" s="290"/>
      <c r="H72" s="291" t="s">
        <v>203</v>
      </c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3"/>
      <c r="BL72" s="294"/>
      <c r="BM72" s="295"/>
      <c r="BN72" s="295"/>
      <c r="BO72" s="295"/>
      <c r="BP72" s="295"/>
      <c r="BQ72" s="295"/>
      <c r="BR72" s="295"/>
      <c r="BS72" s="295"/>
      <c r="BT72" s="295"/>
      <c r="BU72" s="295"/>
      <c r="BV72" s="295"/>
      <c r="BW72" s="295"/>
      <c r="BX72" s="295"/>
      <c r="BY72" s="296"/>
      <c r="BZ72" s="294"/>
      <c r="CA72" s="295"/>
      <c r="CB72" s="295"/>
      <c r="CC72" s="295"/>
      <c r="CD72" s="295"/>
      <c r="CE72" s="295"/>
      <c r="CF72" s="295"/>
      <c r="CG72" s="295"/>
      <c r="CH72" s="295"/>
      <c r="CI72" s="295"/>
      <c r="CJ72" s="295"/>
      <c r="CK72" s="295"/>
      <c r="CL72" s="295"/>
      <c r="CM72" s="296"/>
      <c r="CN72" s="294"/>
      <c r="CO72" s="295"/>
      <c r="CP72" s="295"/>
      <c r="CQ72" s="295"/>
      <c r="CR72" s="295"/>
      <c r="CS72" s="295"/>
      <c r="CT72" s="295"/>
      <c r="CU72" s="295"/>
      <c r="CV72" s="295"/>
      <c r="CW72" s="295"/>
      <c r="CX72" s="295"/>
      <c r="CY72" s="295"/>
      <c r="CZ72" s="295"/>
      <c r="DA72" s="297"/>
    </row>
    <row r="73" spans="1:105" ht="12.75">
      <c r="A73" s="251" t="s">
        <v>183</v>
      </c>
      <c r="B73" s="252"/>
      <c r="C73" s="252"/>
      <c r="D73" s="252"/>
      <c r="E73" s="252"/>
      <c r="F73" s="252"/>
      <c r="G73" s="253"/>
      <c r="H73" s="254" t="s">
        <v>184</v>
      </c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  <c r="BI73" s="255"/>
      <c r="BJ73" s="255"/>
      <c r="BK73" s="256"/>
      <c r="BL73" s="257"/>
      <c r="BM73" s="258"/>
      <c r="BN73" s="258"/>
      <c r="BO73" s="258"/>
      <c r="BP73" s="258"/>
      <c r="BQ73" s="258"/>
      <c r="BR73" s="258"/>
      <c r="BS73" s="258"/>
      <c r="BT73" s="258"/>
      <c r="BU73" s="258"/>
      <c r="BV73" s="258"/>
      <c r="BW73" s="258"/>
      <c r="BX73" s="258"/>
      <c r="BY73" s="259"/>
      <c r="BZ73" s="257"/>
      <c r="CA73" s="258"/>
      <c r="CB73" s="258"/>
      <c r="CC73" s="258"/>
      <c r="CD73" s="258"/>
      <c r="CE73" s="258"/>
      <c r="CF73" s="258"/>
      <c r="CG73" s="258"/>
      <c r="CH73" s="258"/>
      <c r="CI73" s="258"/>
      <c r="CJ73" s="258"/>
      <c r="CK73" s="258"/>
      <c r="CL73" s="258"/>
      <c r="CM73" s="259"/>
      <c r="CN73" s="257"/>
      <c r="CO73" s="258"/>
      <c r="CP73" s="258"/>
      <c r="CQ73" s="258"/>
      <c r="CR73" s="258"/>
      <c r="CS73" s="258"/>
      <c r="CT73" s="258"/>
      <c r="CU73" s="258"/>
      <c r="CV73" s="258"/>
      <c r="CW73" s="258"/>
      <c r="CX73" s="258"/>
      <c r="CY73" s="258"/>
      <c r="CZ73" s="258"/>
      <c r="DA73" s="260"/>
    </row>
    <row r="74" spans="1:105" ht="12.75">
      <c r="A74" s="261" t="s">
        <v>8</v>
      </c>
      <c r="B74" s="262"/>
      <c r="C74" s="262"/>
      <c r="D74" s="262"/>
      <c r="E74" s="262"/>
      <c r="F74" s="262"/>
      <c r="G74" s="263"/>
      <c r="H74" s="264" t="s">
        <v>185</v>
      </c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  <c r="AJ74" s="265"/>
      <c r="AK74" s="265"/>
      <c r="AL74" s="265"/>
      <c r="AM74" s="265"/>
      <c r="AN74" s="265"/>
      <c r="AO74" s="265"/>
      <c r="AP74" s="265"/>
      <c r="AQ74" s="265"/>
      <c r="AR74" s="265"/>
      <c r="AS74" s="265"/>
      <c r="AT74" s="265"/>
      <c r="AU74" s="265"/>
      <c r="AV74" s="265"/>
      <c r="AW74" s="265"/>
      <c r="AX74" s="265"/>
      <c r="AY74" s="265"/>
      <c r="AZ74" s="265"/>
      <c r="BA74" s="265"/>
      <c r="BB74" s="265"/>
      <c r="BC74" s="265"/>
      <c r="BD74" s="265"/>
      <c r="BE74" s="265"/>
      <c r="BF74" s="265"/>
      <c r="BG74" s="265"/>
      <c r="BH74" s="265"/>
      <c r="BI74" s="265"/>
      <c r="BJ74" s="265"/>
      <c r="BK74" s="266"/>
      <c r="BL74" s="239"/>
      <c r="BM74" s="240"/>
      <c r="BN74" s="240"/>
      <c r="BO74" s="240"/>
      <c r="BP74" s="240"/>
      <c r="BQ74" s="240"/>
      <c r="BR74" s="240"/>
      <c r="BS74" s="240"/>
      <c r="BT74" s="240"/>
      <c r="BU74" s="240"/>
      <c r="BV74" s="240"/>
      <c r="BW74" s="240"/>
      <c r="BX74" s="240"/>
      <c r="BY74" s="267"/>
      <c r="BZ74" s="239"/>
      <c r="CA74" s="240"/>
      <c r="CB74" s="240"/>
      <c r="CC74" s="240"/>
      <c r="CD74" s="240"/>
      <c r="CE74" s="240"/>
      <c r="CF74" s="240"/>
      <c r="CG74" s="240"/>
      <c r="CH74" s="240"/>
      <c r="CI74" s="240"/>
      <c r="CJ74" s="240"/>
      <c r="CK74" s="240"/>
      <c r="CL74" s="240"/>
      <c r="CM74" s="267"/>
      <c r="CN74" s="239"/>
      <c r="CO74" s="240"/>
      <c r="CP74" s="240"/>
      <c r="CQ74" s="240"/>
      <c r="CR74" s="240"/>
      <c r="CS74" s="240"/>
      <c r="CT74" s="240"/>
      <c r="CU74" s="240"/>
      <c r="CV74" s="240"/>
      <c r="CW74" s="240"/>
      <c r="CX74" s="240"/>
      <c r="CY74" s="240"/>
      <c r="CZ74" s="240"/>
      <c r="DA74" s="241"/>
    </row>
    <row r="75" spans="1:105" ht="13.5" thickBot="1">
      <c r="A75" s="274" t="s">
        <v>11</v>
      </c>
      <c r="B75" s="275"/>
      <c r="C75" s="275"/>
      <c r="D75" s="275"/>
      <c r="E75" s="275"/>
      <c r="F75" s="275"/>
      <c r="G75" s="276"/>
      <c r="H75" s="277" t="s">
        <v>186</v>
      </c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  <c r="AK75" s="278"/>
      <c r="AL75" s="278"/>
      <c r="AM75" s="278"/>
      <c r="AN75" s="278"/>
      <c r="AO75" s="278"/>
      <c r="AP75" s="278"/>
      <c r="AQ75" s="278"/>
      <c r="AR75" s="278"/>
      <c r="AS75" s="278"/>
      <c r="AT75" s="278"/>
      <c r="AU75" s="278"/>
      <c r="AV75" s="278"/>
      <c r="AW75" s="278"/>
      <c r="AX75" s="278"/>
      <c r="AY75" s="278"/>
      <c r="AZ75" s="278"/>
      <c r="BA75" s="278"/>
      <c r="BB75" s="278"/>
      <c r="BC75" s="278"/>
      <c r="BD75" s="278"/>
      <c r="BE75" s="278"/>
      <c r="BF75" s="278"/>
      <c r="BG75" s="278"/>
      <c r="BH75" s="278"/>
      <c r="BI75" s="278"/>
      <c r="BJ75" s="278"/>
      <c r="BK75" s="279"/>
      <c r="BL75" s="248"/>
      <c r="BM75" s="249"/>
      <c r="BN75" s="249"/>
      <c r="BO75" s="249"/>
      <c r="BP75" s="249"/>
      <c r="BQ75" s="249"/>
      <c r="BR75" s="249"/>
      <c r="BS75" s="249"/>
      <c r="BT75" s="249"/>
      <c r="BU75" s="249"/>
      <c r="BV75" s="249"/>
      <c r="BW75" s="249"/>
      <c r="BX75" s="249"/>
      <c r="BY75" s="280"/>
      <c r="BZ75" s="248"/>
      <c r="CA75" s="249"/>
      <c r="CB75" s="249"/>
      <c r="CC75" s="249"/>
      <c r="CD75" s="249"/>
      <c r="CE75" s="249"/>
      <c r="CF75" s="249"/>
      <c r="CG75" s="249"/>
      <c r="CH75" s="249"/>
      <c r="CI75" s="249"/>
      <c r="CJ75" s="249"/>
      <c r="CK75" s="249"/>
      <c r="CL75" s="249"/>
      <c r="CM75" s="280"/>
      <c r="CN75" s="248"/>
      <c r="CO75" s="249"/>
      <c r="CP75" s="249"/>
      <c r="CQ75" s="249"/>
      <c r="CR75" s="249"/>
      <c r="CS75" s="249"/>
      <c r="CT75" s="249"/>
      <c r="CU75" s="249"/>
      <c r="CV75" s="249"/>
      <c r="CW75" s="249"/>
      <c r="CX75" s="249"/>
      <c r="CY75" s="249"/>
      <c r="CZ75" s="249"/>
      <c r="DA75" s="250"/>
    </row>
    <row r="76" spans="1:105" ht="13.5" thickBot="1">
      <c r="A76" s="288" t="s">
        <v>187</v>
      </c>
      <c r="B76" s="289"/>
      <c r="C76" s="289"/>
      <c r="D76" s="289"/>
      <c r="E76" s="289"/>
      <c r="F76" s="289"/>
      <c r="G76" s="290"/>
      <c r="H76" s="291" t="s">
        <v>188</v>
      </c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3"/>
      <c r="BL76" s="294"/>
      <c r="BM76" s="295"/>
      <c r="BN76" s="295"/>
      <c r="BO76" s="295"/>
      <c r="BP76" s="295"/>
      <c r="BQ76" s="295"/>
      <c r="BR76" s="295"/>
      <c r="BS76" s="295"/>
      <c r="BT76" s="295"/>
      <c r="BU76" s="295"/>
      <c r="BV76" s="295"/>
      <c r="BW76" s="295"/>
      <c r="BX76" s="295"/>
      <c r="BY76" s="296"/>
      <c r="BZ76" s="294"/>
      <c r="CA76" s="295"/>
      <c r="CB76" s="295"/>
      <c r="CC76" s="295"/>
      <c r="CD76" s="295"/>
      <c r="CE76" s="295"/>
      <c r="CF76" s="295"/>
      <c r="CG76" s="295"/>
      <c r="CH76" s="295"/>
      <c r="CI76" s="295"/>
      <c r="CJ76" s="295"/>
      <c r="CK76" s="295"/>
      <c r="CL76" s="295"/>
      <c r="CM76" s="296"/>
      <c r="CN76" s="294"/>
      <c r="CO76" s="295"/>
      <c r="CP76" s="295"/>
      <c r="CQ76" s="295"/>
      <c r="CR76" s="295"/>
      <c r="CS76" s="295"/>
      <c r="CT76" s="295"/>
      <c r="CU76" s="295"/>
      <c r="CV76" s="295"/>
      <c r="CW76" s="295"/>
      <c r="CX76" s="295"/>
      <c r="CY76" s="295"/>
      <c r="CZ76" s="295"/>
      <c r="DA76" s="297"/>
    </row>
    <row r="77" spans="1:105" s="76" customFormat="1" ht="12.75">
      <c r="A77" s="251" t="s">
        <v>189</v>
      </c>
      <c r="B77" s="252"/>
      <c r="C77" s="252"/>
      <c r="D77" s="252"/>
      <c r="E77" s="252"/>
      <c r="F77" s="252"/>
      <c r="G77" s="253"/>
      <c r="H77" s="254" t="s">
        <v>190</v>
      </c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  <c r="BB77" s="255"/>
      <c r="BC77" s="255"/>
      <c r="BD77" s="255"/>
      <c r="BE77" s="255"/>
      <c r="BF77" s="255"/>
      <c r="BG77" s="255"/>
      <c r="BH77" s="255"/>
      <c r="BI77" s="255"/>
      <c r="BJ77" s="255"/>
      <c r="BK77" s="256"/>
      <c r="BL77" s="257">
        <v>5510</v>
      </c>
      <c r="BM77" s="258"/>
      <c r="BN77" s="258"/>
      <c r="BO77" s="258"/>
      <c r="BP77" s="258"/>
      <c r="BQ77" s="258"/>
      <c r="BR77" s="258"/>
      <c r="BS77" s="258"/>
      <c r="BT77" s="258"/>
      <c r="BU77" s="258"/>
      <c r="BV77" s="258"/>
      <c r="BW77" s="258"/>
      <c r="BX77" s="258"/>
      <c r="BY77" s="259"/>
      <c r="BZ77" s="257">
        <v>2710</v>
      </c>
      <c r="CA77" s="258"/>
      <c r="CB77" s="258"/>
      <c r="CC77" s="258"/>
      <c r="CD77" s="258"/>
      <c r="CE77" s="258"/>
      <c r="CF77" s="258"/>
      <c r="CG77" s="258"/>
      <c r="CH77" s="258"/>
      <c r="CI77" s="258"/>
      <c r="CJ77" s="258"/>
      <c r="CK77" s="258"/>
      <c r="CL77" s="258"/>
      <c r="CM77" s="259"/>
      <c r="CN77" s="257">
        <v>14150</v>
      </c>
      <c r="CO77" s="258"/>
      <c r="CP77" s="258"/>
      <c r="CQ77" s="258"/>
      <c r="CR77" s="258"/>
      <c r="CS77" s="258"/>
      <c r="CT77" s="258"/>
      <c r="CU77" s="258"/>
      <c r="CV77" s="258"/>
      <c r="CW77" s="258"/>
      <c r="CX77" s="258"/>
      <c r="CY77" s="258"/>
      <c r="CZ77" s="258"/>
      <c r="DA77" s="260"/>
    </row>
    <row r="78" spans="1:105" ht="13.5" thickBot="1">
      <c r="A78" s="274"/>
      <c r="B78" s="275"/>
      <c r="C78" s="275"/>
      <c r="D78" s="275"/>
      <c r="E78" s="275"/>
      <c r="F78" s="275"/>
      <c r="G78" s="276"/>
      <c r="H78" s="277" t="s">
        <v>176</v>
      </c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78"/>
      <c r="AE78" s="278"/>
      <c r="AF78" s="278"/>
      <c r="AG78" s="278"/>
      <c r="AH78" s="278"/>
      <c r="AI78" s="278"/>
      <c r="AJ78" s="278"/>
      <c r="AK78" s="278"/>
      <c r="AL78" s="278"/>
      <c r="AM78" s="278"/>
      <c r="AN78" s="278"/>
      <c r="AO78" s="278"/>
      <c r="AP78" s="278"/>
      <c r="AQ78" s="278"/>
      <c r="AR78" s="278"/>
      <c r="AS78" s="278"/>
      <c r="AT78" s="278"/>
      <c r="AU78" s="278"/>
      <c r="AV78" s="278"/>
      <c r="AW78" s="278"/>
      <c r="AX78" s="278"/>
      <c r="AY78" s="278"/>
      <c r="AZ78" s="278"/>
      <c r="BA78" s="278"/>
      <c r="BB78" s="278"/>
      <c r="BC78" s="278"/>
      <c r="BD78" s="278"/>
      <c r="BE78" s="278"/>
      <c r="BF78" s="278"/>
      <c r="BG78" s="278"/>
      <c r="BH78" s="278"/>
      <c r="BI78" s="278"/>
      <c r="BJ78" s="278"/>
      <c r="BK78" s="279"/>
      <c r="BL78" s="248"/>
      <c r="BM78" s="249"/>
      <c r="BN78" s="249"/>
      <c r="BO78" s="249"/>
      <c r="BP78" s="249"/>
      <c r="BQ78" s="249"/>
      <c r="BR78" s="249"/>
      <c r="BS78" s="249"/>
      <c r="BT78" s="249"/>
      <c r="BU78" s="249"/>
      <c r="BV78" s="249"/>
      <c r="BW78" s="249"/>
      <c r="BX78" s="249"/>
      <c r="BY78" s="280"/>
      <c r="BZ78" s="248"/>
      <c r="CA78" s="249"/>
      <c r="CB78" s="249"/>
      <c r="CC78" s="249"/>
      <c r="CD78" s="249"/>
      <c r="CE78" s="249"/>
      <c r="CF78" s="249"/>
      <c r="CG78" s="249"/>
      <c r="CH78" s="249"/>
      <c r="CI78" s="249"/>
      <c r="CJ78" s="249"/>
      <c r="CK78" s="249"/>
      <c r="CL78" s="249"/>
      <c r="CM78" s="280"/>
      <c r="CN78" s="248"/>
      <c r="CO78" s="249"/>
      <c r="CP78" s="249"/>
      <c r="CQ78" s="249"/>
      <c r="CR78" s="249"/>
      <c r="CS78" s="249"/>
      <c r="CT78" s="249"/>
      <c r="CU78" s="249"/>
      <c r="CV78" s="249"/>
      <c r="CW78" s="249"/>
      <c r="CX78" s="249"/>
      <c r="CY78" s="249"/>
      <c r="CZ78" s="249"/>
      <c r="DA78" s="250"/>
    </row>
    <row r="79" spans="1:105" ht="38.25" customHeight="1" thickBot="1">
      <c r="A79" s="288" t="s">
        <v>189</v>
      </c>
      <c r="B79" s="289"/>
      <c r="C79" s="289"/>
      <c r="D79" s="289"/>
      <c r="E79" s="289"/>
      <c r="F79" s="289"/>
      <c r="G79" s="290"/>
      <c r="H79" s="300" t="s">
        <v>191</v>
      </c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1"/>
      <c r="X79" s="301"/>
      <c r="Y79" s="301"/>
      <c r="Z79" s="301"/>
      <c r="AA79" s="301"/>
      <c r="AB79" s="301"/>
      <c r="AC79" s="301"/>
      <c r="AD79" s="301"/>
      <c r="AE79" s="301"/>
      <c r="AF79" s="301"/>
      <c r="AG79" s="301"/>
      <c r="AH79" s="301"/>
      <c r="AI79" s="301"/>
      <c r="AJ79" s="301"/>
      <c r="AK79" s="301"/>
      <c r="AL79" s="301"/>
      <c r="AM79" s="301"/>
      <c r="AN79" s="301"/>
      <c r="AO79" s="301"/>
      <c r="AP79" s="301"/>
      <c r="AQ79" s="301"/>
      <c r="AR79" s="301"/>
      <c r="AS79" s="301"/>
      <c r="AT79" s="301"/>
      <c r="AU79" s="301"/>
      <c r="AV79" s="301"/>
      <c r="AW79" s="301"/>
      <c r="AX79" s="301"/>
      <c r="AY79" s="301"/>
      <c r="AZ79" s="301"/>
      <c r="BA79" s="301"/>
      <c r="BB79" s="301"/>
      <c r="BC79" s="301"/>
      <c r="BD79" s="301"/>
      <c r="BE79" s="301"/>
      <c r="BF79" s="301"/>
      <c r="BG79" s="301"/>
      <c r="BH79" s="301"/>
      <c r="BI79" s="301"/>
      <c r="BJ79" s="301"/>
      <c r="BK79" s="302"/>
      <c r="BL79" s="294">
        <f>BL18+BL37+BL56+BL59+BL62+BL72+BL78+BL76</f>
        <v>41341.789</v>
      </c>
      <c r="BM79" s="295"/>
      <c r="BN79" s="295"/>
      <c r="BO79" s="295"/>
      <c r="BP79" s="295"/>
      <c r="BQ79" s="295"/>
      <c r="BR79" s="295"/>
      <c r="BS79" s="295"/>
      <c r="BT79" s="295"/>
      <c r="BU79" s="295"/>
      <c r="BV79" s="295"/>
      <c r="BW79" s="295"/>
      <c r="BX79" s="295"/>
      <c r="BY79" s="296"/>
      <c r="BZ79" s="294">
        <f>BZ18+BZ37+BZ56+BZ59+BZ62+BZ72+BZ78+BZ76</f>
        <v>42777</v>
      </c>
      <c r="CA79" s="295"/>
      <c r="CB79" s="295"/>
      <c r="CC79" s="295"/>
      <c r="CD79" s="295"/>
      <c r="CE79" s="295"/>
      <c r="CF79" s="295"/>
      <c r="CG79" s="295"/>
      <c r="CH79" s="295"/>
      <c r="CI79" s="295"/>
      <c r="CJ79" s="295"/>
      <c r="CK79" s="295"/>
      <c r="CL79" s="295"/>
      <c r="CM79" s="296"/>
      <c r="CN79" s="294">
        <f>CN18+CN37+CN56+CN59+CN62+CN72+CN78+CN76</f>
        <v>64264</v>
      </c>
      <c r="CO79" s="295"/>
      <c r="CP79" s="295"/>
      <c r="CQ79" s="295"/>
      <c r="CR79" s="295"/>
      <c r="CS79" s="295"/>
      <c r="CT79" s="295"/>
      <c r="CU79" s="295"/>
      <c r="CV79" s="295"/>
      <c r="CW79" s="295"/>
      <c r="CX79" s="295"/>
      <c r="CY79" s="295"/>
      <c r="CZ79" s="295"/>
      <c r="DA79" s="297"/>
    </row>
    <row r="80" spans="1:105" ht="38.25" customHeight="1">
      <c r="A80" s="251" t="s">
        <v>192</v>
      </c>
      <c r="B80" s="252"/>
      <c r="C80" s="252"/>
      <c r="D80" s="252"/>
      <c r="E80" s="252"/>
      <c r="F80" s="252"/>
      <c r="G80" s="253"/>
      <c r="H80" s="303" t="s">
        <v>193</v>
      </c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304"/>
      <c r="AG80" s="304"/>
      <c r="AH80" s="304"/>
      <c r="AI80" s="304"/>
      <c r="AJ80" s="304"/>
      <c r="AK80" s="304"/>
      <c r="AL80" s="304"/>
      <c r="AM80" s="304"/>
      <c r="AN80" s="304"/>
      <c r="AO80" s="304"/>
      <c r="AP80" s="304"/>
      <c r="AQ80" s="304"/>
      <c r="AR80" s="304"/>
      <c r="AS80" s="304"/>
      <c r="AT80" s="304"/>
      <c r="AU80" s="304"/>
      <c r="AV80" s="304"/>
      <c r="AW80" s="304"/>
      <c r="AX80" s="304"/>
      <c r="AY80" s="304"/>
      <c r="AZ80" s="304"/>
      <c r="BA80" s="304"/>
      <c r="BB80" s="304"/>
      <c r="BC80" s="304"/>
      <c r="BD80" s="304"/>
      <c r="BE80" s="304"/>
      <c r="BF80" s="304"/>
      <c r="BG80" s="304"/>
      <c r="BH80" s="304"/>
      <c r="BI80" s="304"/>
      <c r="BJ80" s="304"/>
      <c r="BK80" s="305"/>
      <c r="BL80" s="257">
        <f>BL22-BL29+BL42+BL55+BL60+BL46+BL48+BL67+BL74+BL77</f>
        <v>41341.5468784</v>
      </c>
      <c r="BM80" s="258"/>
      <c r="BN80" s="258"/>
      <c r="BO80" s="258"/>
      <c r="BP80" s="258"/>
      <c r="BQ80" s="258"/>
      <c r="BR80" s="258"/>
      <c r="BS80" s="258"/>
      <c r="BT80" s="258"/>
      <c r="BU80" s="258"/>
      <c r="BV80" s="258"/>
      <c r="BW80" s="258"/>
      <c r="BX80" s="258"/>
      <c r="BY80" s="259"/>
      <c r="BZ80" s="257">
        <f>BZ22-BZ29+BZ42+BZ55+BZ60+BZ46+BZ48+BZ67+BZ74+BZ77</f>
        <v>42777.060000000005</v>
      </c>
      <c r="CA80" s="258"/>
      <c r="CB80" s="258"/>
      <c r="CC80" s="258"/>
      <c r="CD80" s="258"/>
      <c r="CE80" s="258"/>
      <c r="CF80" s="258"/>
      <c r="CG80" s="258"/>
      <c r="CH80" s="258"/>
      <c r="CI80" s="258"/>
      <c r="CJ80" s="258"/>
      <c r="CK80" s="258"/>
      <c r="CL80" s="258"/>
      <c r="CM80" s="259"/>
      <c r="CN80" s="257">
        <f>CN22-CN29+CN42+CN55+CN60+CN46+CN48+CN67+CN74+CN77</f>
        <v>64263.934460000004</v>
      </c>
      <c r="CO80" s="258"/>
      <c r="CP80" s="258"/>
      <c r="CQ80" s="258"/>
      <c r="CR80" s="258"/>
      <c r="CS80" s="258"/>
      <c r="CT80" s="258"/>
      <c r="CU80" s="258"/>
      <c r="CV80" s="258"/>
      <c r="CW80" s="258"/>
      <c r="CX80" s="258"/>
      <c r="CY80" s="258"/>
      <c r="CZ80" s="258"/>
      <c r="DA80" s="260"/>
    </row>
    <row r="81" spans="1:105" ht="25.5" customHeight="1" thickBot="1">
      <c r="A81" s="306"/>
      <c r="B81" s="307"/>
      <c r="C81" s="307"/>
      <c r="D81" s="307"/>
      <c r="E81" s="307"/>
      <c r="F81" s="307"/>
      <c r="G81" s="308"/>
      <c r="H81" s="309" t="s">
        <v>194</v>
      </c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310"/>
      <c r="W81" s="310"/>
      <c r="X81" s="310"/>
      <c r="Y81" s="310"/>
      <c r="Z81" s="310"/>
      <c r="AA81" s="310"/>
      <c r="AB81" s="310"/>
      <c r="AC81" s="310"/>
      <c r="AD81" s="310"/>
      <c r="AE81" s="310"/>
      <c r="AF81" s="310"/>
      <c r="AG81" s="310"/>
      <c r="AH81" s="310"/>
      <c r="AI81" s="310"/>
      <c r="AJ81" s="310"/>
      <c r="AK81" s="310"/>
      <c r="AL81" s="310"/>
      <c r="AM81" s="310"/>
      <c r="AN81" s="310"/>
      <c r="AO81" s="310"/>
      <c r="AP81" s="310"/>
      <c r="AQ81" s="310"/>
      <c r="AR81" s="310"/>
      <c r="AS81" s="310"/>
      <c r="AT81" s="310"/>
      <c r="AU81" s="310"/>
      <c r="AV81" s="310"/>
      <c r="AW81" s="310"/>
      <c r="AX81" s="310"/>
      <c r="AY81" s="310"/>
      <c r="AZ81" s="310"/>
      <c r="BA81" s="310"/>
      <c r="BB81" s="310"/>
      <c r="BC81" s="310"/>
      <c r="BD81" s="310"/>
      <c r="BE81" s="310"/>
      <c r="BF81" s="310"/>
      <c r="BG81" s="310"/>
      <c r="BH81" s="310"/>
      <c r="BI81" s="310"/>
      <c r="BJ81" s="310"/>
      <c r="BK81" s="311"/>
      <c r="BL81" s="312">
        <f>BL79-BL80</f>
        <v>0.24212160000024596</v>
      </c>
      <c r="BM81" s="298"/>
      <c r="BN81" s="298"/>
      <c r="BO81" s="298"/>
      <c r="BP81" s="298"/>
      <c r="BQ81" s="298"/>
      <c r="BR81" s="298"/>
      <c r="BS81" s="298"/>
      <c r="BT81" s="298"/>
      <c r="BU81" s="298"/>
      <c r="BV81" s="298"/>
      <c r="BW81" s="298"/>
      <c r="BX81" s="298"/>
      <c r="BY81" s="313"/>
      <c r="BZ81" s="312">
        <f>BZ79-BZ80</f>
        <v>-0.06000000000494765</v>
      </c>
      <c r="CA81" s="298"/>
      <c r="CB81" s="298"/>
      <c r="CC81" s="298"/>
      <c r="CD81" s="298"/>
      <c r="CE81" s="298"/>
      <c r="CF81" s="298"/>
      <c r="CG81" s="298"/>
      <c r="CH81" s="298"/>
      <c r="CI81" s="298"/>
      <c r="CJ81" s="298"/>
      <c r="CK81" s="298"/>
      <c r="CL81" s="298"/>
      <c r="CM81" s="313"/>
      <c r="CN81" s="298">
        <f>CN79-CN80</f>
        <v>0.06553999999596272</v>
      </c>
      <c r="CO81" s="298"/>
      <c r="CP81" s="298"/>
      <c r="CQ81" s="298"/>
      <c r="CR81" s="298"/>
      <c r="CS81" s="298"/>
      <c r="CT81" s="298"/>
      <c r="CU81" s="298"/>
      <c r="CV81" s="298"/>
      <c r="CW81" s="298"/>
      <c r="CX81" s="298"/>
      <c r="CY81" s="298"/>
      <c r="CZ81" s="298"/>
      <c r="DA81" s="299"/>
    </row>
    <row r="82" spans="1:105" ht="13.5" thickBot="1">
      <c r="A82" s="318"/>
      <c r="B82" s="319"/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U82" s="319"/>
      <c r="V82" s="319"/>
      <c r="W82" s="319"/>
      <c r="X82" s="319"/>
      <c r="Y82" s="319"/>
      <c r="Z82" s="319"/>
      <c r="AA82" s="319"/>
      <c r="AB82" s="319"/>
      <c r="AC82" s="319"/>
      <c r="AD82" s="319"/>
      <c r="AE82" s="319"/>
      <c r="AF82" s="319"/>
      <c r="AG82" s="319"/>
      <c r="AH82" s="319"/>
      <c r="AI82" s="319"/>
      <c r="AJ82" s="319"/>
      <c r="AK82" s="319"/>
      <c r="AL82" s="319"/>
      <c r="AM82" s="319"/>
      <c r="AN82" s="319"/>
      <c r="AO82" s="319"/>
      <c r="AP82" s="319"/>
      <c r="AQ82" s="319"/>
      <c r="AR82" s="319"/>
      <c r="AS82" s="319"/>
      <c r="AT82" s="319"/>
      <c r="AU82" s="319"/>
      <c r="AV82" s="319"/>
      <c r="AW82" s="319"/>
      <c r="AX82" s="319"/>
      <c r="AY82" s="319"/>
      <c r="AZ82" s="319"/>
      <c r="BA82" s="319"/>
      <c r="BB82" s="319"/>
      <c r="BC82" s="319"/>
      <c r="BD82" s="319"/>
      <c r="BE82" s="319"/>
      <c r="BF82" s="319"/>
      <c r="BG82" s="319"/>
      <c r="BH82" s="319"/>
      <c r="BI82" s="319"/>
      <c r="BJ82" s="319"/>
      <c r="BK82" s="319"/>
      <c r="BL82" s="319"/>
      <c r="BM82" s="319"/>
      <c r="BN82" s="319"/>
      <c r="BO82" s="319"/>
      <c r="BP82" s="319"/>
      <c r="BQ82" s="319"/>
      <c r="BR82" s="319"/>
      <c r="BS82" s="319"/>
      <c r="BT82" s="319"/>
      <c r="BU82" s="319"/>
      <c r="BV82" s="319"/>
      <c r="BW82" s="319"/>
      <c r="BX82" s="319"/>
      <c r="BY82" s="319"/>
      <c r="BZ82" s="319"/>
      <c r="CA82" s="319"/>
      <c r="CB82" s="319"/>
      <c r="CC82" s="319"/>
      <c r="CD82" s="319"/>
      <c r="CE82" s="319"/>
      <c r="CF82" s="319"/>
      <c r="CG82" s="319"/>
      <c r="CH82" s="319"/>
      <c r="CI82" s="319"/>
      <c r="CJ82" s="319"/>
      <c r="CK82" s="319"/>
      <c r="CL82" s="319"/>
      <c r="CM82" s="319"/>
      <c r="CN82" s="319"/>
      <c r="CO82" s="319"/>
      <c r="CP82" s="319"/>
      <c r="CQ82" s="319"/>
      <c r="CR82" s="319"/>
      <c r="CS82" s="319"/>
      <c r="CT82" s="319"/>
      <c r="CU82" s="319"/>
      <c r="CV82" s="319"/>
      <c r="CW82" s="319"/>
      <c r="CX82" s="319"/>
      <c r="CY82" s="319"/>
      <c r="CZ82" s="319"/>
      <c r="DA82" s="320"/>
    </row>
    <row r="83" spans="1:105" ht="12.75">
      <c r="A83" s="251"/>
      <c r="B83" s="252"/>
      <c r="C83" s="252"/>
      <c r="D83" s="252"/>
      <c r="E83" s="252"/>
      <c r="F83" s="252"/>
      <c r="G83" s="253"/>
      <c r="H83" s="254" t="s">
        <v>13</v>
      </c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  <c r="BA83" s="255"/>
      <c r="BB83" s="255"/>
      <c r="BC83" s="255"/>
      <c r="BD83" s="255"/>
      <c r="BE83" s="255"/>
      <c r="BF83" s="255"/>
      <c r="BG83" s="255"/>
      <c r="BH83" s="255"/>
      <c r="BI83" s="255"/>
      <c r="BJ83" s="255"/>
      <c r="BK83" s="256"/>
      <c r="BL83" s="232"/>
      <c r="BM83" s="233"/>
      <c r="BN83" s="233"/>
      <c r="BO83" s="233"/>
      <c r="BP83" s="233"/>
      <c r="BQ83" s="233"/>
      <c r="BR83" s="233"/>
      <c r="BS83" s="233"/>
      <c r="BT83" s="233"/>
      <c r="BU83" s="233"/>
      <c r="BV83" s="233"/>
      <c r="BW83" s="233"/>
      <c r="BX83" s="233"/>
      <c r="BY83" s="234"/>
      <c r="BZ83" s="232"/>
      <c r="CA83" s="233"/>
      <c r="CB83" s="233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4"/>
      <c r="CN83" s="232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5"/>
    </row>
    <row r="84" spans="1:105" ht="12.75">
      <c r="A84" s="261" t="s">
        <v>8</v>
      </c>
      <c r="B84" s="262"/>
      <c r="C84" s="262"/>
      <c r="D84" s="262"/>
      <c r="E84" s="262"/>
      <c r="F84" s="262"/>
      <c r="G84" s="263"/>
      <c r="H84" s="264" t="s">
        <v>195</v>
      </c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  <c r="AI84" s="265"/>
      <c r="AJ84" s="265"/>
      <c r="AK84" s="265"/>
      <c r="AL84" s="265"/>
      <c r="AM84" s="265"/>
      <c r="AN84" s="265"/>
      <c r="AO84" s="265"/>
      <c r="AP84" s="265"/>
      <c r="AQ84" s="265"/>
      <c r="AR84" s="265"/>
      <c r="AS84" s="265"/>
      <c r="AT84" s="265"/>
      <c r="AU84" s="265"/>
      <c r="AV84" s="265"/>
      <c r="AW84" s="265"/>
      <c r="AX84" s="265"/>
      <c r="AY84" s="265"/>
      <c r="AZ84" s="265"/>
      <c r="BA84" s="265"/>
      <c r="BB84" s="265"/>
      <c r="BC84" s="265"/>
      <c r="BD84" s="265"/>
      <c r="BE84" s="265"/>
      <c r="BF84" s="265"/>
      <c r="BG84" s="265"/>
      <c r="BH84" s="265"/>
      <c r="BI84" s="265"/>
      <c r="BJ84" s="265"/>
      <c r="BK84" s="266"/>
      <c r="BL84" s="239">
        <f>BL47+BL46</f>
        <v>8024.088535999998</v>
      </c>
      <c r="BM84" s="315"/>
      <c r="BN84" s="315"/>
      <c r="BO84" s="315"/>
      <c r="BP84" s="315"/>
      <c r="BQ84" s="315"/>
      <c r="BR84" s="315"/>
      <c r="BS84" s="315"/>
      <c r="BT84" s="315"/>
      <c r="BU84" s="315"/>
      <c r="BV84" s="315"/>
      <c r="BW84" s="315"/>
      <c r="BX84" s="315"/>
      <c r="BY84" s="316"/>
      <c r="BZ84" s="239">
        <f>BZ47+BZ46</f>
        <v>2849.9000000000015</v>
      </c>
      <c r="CA84" s="315"/>
      <c r="CB84" s="315"/>
      <c r="CC84" s="315"/>
      <c r="CD84" s="315"/>
      <c r="CE84" s="315"/>
      <c r="CF84" s="315"/>
      <c r="CG84" s="315"/>
      <c r="CH84" s="315"/>
      <c r="CI84" s="315"/>
      <c r="CJ84" s="315"/>
      <c r="CK84" s="315"/>
      <c r="CL84" s="315"/>
      <c r="CM84" s="316"/>
      <c r="CN84" s="239">
        <f>CN47+CN46</f>
        <v>21416.775899999993</v>
      </c>
      <c r="CO84" s="315"/>
      <c r="CP84" s="315"/>
      <c r="CQ84" s="315"/>
      <c r="CR84" s="315"/>
      <c r="CS84" s="315"/>
      <c r="CT84" s="315"/>
      <c r="CU84" s="315"/>
      <c r="CV84" s="315"/>
      <c r="CW84" s="315"/>
      <c r="CX84" s="315"/>
      <c r="CY84" s="315"/>
      <c r="CZ84" s="315"/>
      <c r="DA84" s="317"/>
    </row>
    <row r="85" spans="1:105" ht="12.75">
      <c r="A85" s="261" t="s">
        <v>11</v>
      </c>
      <c r="B85" s="262"/>
      <c r="C85" s="262"/>
      <c r="D85" s="262"/>
      <c r="E85" s="262"/>
      <c r="F85" s="262"/>
      <c r="G85" s="263"/>
      <c r="H85" s="264" t="s">
        <v>196</v>
      </c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265"/>
      <c r="AQ85" s="265"/>
      <c r="AR85" s="265"/>
      <c r="AS85" s="265"/>
      <c r="AT85" s="265"/>
      <c r="AU85" s="265"/>
      <c r="AV85" s="265"/>
      <c r="AW85" s="265"/>
      <c r="AX85" s="265"/>
      <c r="AY85" s="265"/>
      <c r="AZ85" s="265"/>
      <c r="BA85" s="265"/>
      <c r="BB85" s="265"/>
      <c r="BC85" s="265"/>
      <c r="BD85" s="265"/>
      <c r="BE85" s="265"/>
      <c r="BF85" s="265"/>
      <c r="BG85" s="265"/>
      <c r="BH85" s="265"/>
      <c r="BI85" s="265"/>
      <c r="BJ85" s="265"/>
      <c r="BK85" s="266"/>
      <c r="BL85" s="314"/>
      <c r="BM85" s="315"/>
      <c r="BN85" s="315"/>
      <c r="BO85" s="315"/>
      <c r="BP85" s="315"/>
      <c r="BQ85" s="315"/>
      <c r="BR85" s="315"/>
      <c r="BS85" s="315"/>
      <c r="BT85" s="315"/>
      <c r="BU85" s="315"/>
      <c r="BV85" s="315"/>
      <c r="BW85" s="315"/>
      <c r="BX85" s="315"/>
      <c r="BY85" s="316"/>
      <c r="BZ85" s="314"/>
      <c r="CA85" s="315"/>
      <c r="CB85" s="315"/>
      <c r="CC85" s="315"/>
      <c r="CD85" s="315"/>
      <c r="CE85" s="315"/>
      <c r="CF85" s="315"/>
      <c r="CG85" s="315"/>
      <c r="CH85" s="315"/>
      <c r="CI85" s="315"/>
      <c r="CJ85" s="315"/>
      <c r="CK85" s="315"/>
      <c r="CL85" s="315"/>
      <c r="CM85" s="316"/>
      <c r="CN85" s="314"/>
      <c r="CO85" s="315"/>
      <c r="CP85" s="315"/>
      <c r="CQ85" s="315"/>
      <c r="CR85" s="315"/>
      <c r="CS85" s="315"/>
      <c r="CT85" s="315"/>
      <c r="CU85" s="315"/>
      <c r="CV85" s="315"/>
      <c r="CW85" s="315"/>
      <c r="CX85" s="315"/>
      <c r="CY85" s="315"/>
      <c r="CZ85" s="315"/>
      <c r="DA85" s="317"/>
    </row>
    <row r="86" spans="1:105" ht="13.5" thickBot="1">
      <c r="A86" s="274" t="s">
        <v>26</v>
      </c>
      <c r="B86" s="275"/>
      <c r="C86" s="275"/>
      <c r="D86" s="275"/>
      <c r="E86" s="275"/>
      <c r="F86" s="275"/>
      <c r="G86" s="276"/>
      <c r="H86" s="277" t="s">
        <v>197</v>
      </c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  <c r="AD86" s="278"/>
      <c r="AE86" s="278"/>
      <c r="AF86" s="278"/>
      <c r="AG86" s="278"/>
      <c r="AH86" s="278"/>
      <c r="AI86" s="278"/>
      <c r="AJ86" s="278"/>
      <c r="AK86" s="278"/>
      <c r="AL86" s="278"/>
      <c r="AM86" s="278"/>
      <c r="AN86" s="278"/>
      <c r="AO86" s="278"/>
      <c r="AP86" s="278"/>
      <c r="AQ86" s="278"/>
      <c r="AR86" s="278"/>
      <c r="AS86" s="278"/>
      <c r="AT86" s="278"/>
      <c r="AU86" s="278"/>
      <c r="AV86" s="278"/>
      <c r="AW86" s="278"/>
      <c r="AX86" s="278"/>
      <c r="AY86" s="278"/>
      <c r="AZ86" s="278"/>
      <c r="BA86" s="278"/>
      <c r="BB86" s="278"/>
      <c r="BC86" s="278"/>
      <c r="BD86" s="278"/>
      <c r="BE86" s="278"/>
      <c r="BF86" s="278"/>
      <c r="BG86" s="278"/>
      <c r="BH86" s="278"/>
      <c r="BI86" s="278"/>
      <c r="BJ86" s="278"/>
      <c r="BK86" s="279"/>
      <c r="BL86" s="248">
        <v>210960.67023</v>
      </c>
      <c r="BM86" s="249"/>
      <c r="BN86" s="249"/>
      <c r="BO86" s="249"/>
      <c r="BP86" s="249"/>
      <c r="BQ86" s="249"/>
      <c r="BR86" s="249"/>
      <c r="BS86" s="249"/>
      <c r="BT86" s="249"/>
      <c r="BU86" s="249"/>
      <c r="BV86" s="249"/>
      <c r="BW86" s="249"/>
      <c r="BX86" s="249"/>
      <c r="BY86" s="280"/>
      <c r="BZ86" s="248">
        <v>224037.40782702</v>
      </c>
      <c r="CA86" s="249"/>
      <c r="CB86" s="249"/>
      <c r="CC86" s="249"/>
      <c r="CD86" s="249"/>
      <c r="CE86" s="249"/>
      <c r="CF86" s="249"/>
      <c r="CG86" s="249"/>
      <c r="CH86" s="249"/>
      <c r="CI86" s="249"/>
      <c r="CJ86" s="249"/>
      <c r="CK86" s="249"/>
      <c r="CL86" s="249"/>
      <c r="CM86" s="280"/>
      <c r="CN86" s="248">
        <v>246444.23378273842</v>
      </c>
      <c r="CO86" s="249"/>
      <c r="CP86" s="249"/>
      <c r="CQ86" s="249"/>
      <c r="CR86" s="249"/>
      <c r="CS86" s="249"/>
      <c r="CT86" s="249"/>
      <c r="CU86" s="249"/>
      <c r="CV86" s="249"/>
      <c r="CW86" s="249"/>
      <c r="CX86" s="249"/>
      <c r="CY86" s="249"/>
      <c r="CZ86" s="249"/>
      <c r="DA86" s="250"/>
    </row>
    <row r="87" spans="7:8" s="1" customFormat="1" ht="18.75" customHeight="1">
      <c r="G87" s="77" t="s">
        <v>198</v>
      </c>
      <c r="H87" s="1" t="s">
        <v>199</v>
      </c>
    </row>
    <row r="89" spans="27:68" ht="20.25" customHeight="1">
      <c r="AA89" s="6" t="s">
        <v>200</v>
      </c>
      <c r="BP89" s="6" t="s">
        <v>201</v>
      </c>
    </row>
  </sheetData>
  <sheetProtection/>
  <mergeCells count="367">
    <mergeCell ref="A86:G86"/>
    <mergeCell ref="H86:BK86"/>
    <mergeCell ref="BL86:BY86"/>
    <mergeCell ref="BZ86:CM86"/>
    <mergeCell ref="CN86:DA86"/>
    <mergeCell ref="A84:G84"/>
    <mergeCell ref="H84:BK84"/>
    <mergeCell ref="BL84:BY84"/>
    <mergeCell ref="BZ84:CM84"/>
    <mergeCell ref="CN84:DA84"/>
    <mergeCell ref="A85:G85"/>
    <mergeCell ref="H85:BK85"/>
    <mergeCell ref="BL85:BY85"/>
    <mergeCell ref="BZ85:CM85"/>
    <mergeCell ref="CN85:DA85"/>
    <mergeCell ref="A82:DA82"/>
    <mergeCell ref="A83:G83"/>
    <mergeCell ref="H83:BK83"/>
    <mergeCell ref="BL83:BY83"/>
    <mergeCell ref="BZ83:CM83"/>
    <mergeCell ref="CN83:DA83"/>
    <mergeCell ref="A80:G80"/>
    <mergeCell ref="H80:BK80"/>
    <mergeCell ref="BL80:BY80"/>
    <mergeCell ref="BZ80:CM80"/>
    <mergeCell ref="CN80:DA80"/>
    <mergeCell ref="A81:G81"/>
    <mergeCell ref="H81:BK81"/>
    <mergeCell ref="BL81:BY81"/>
    <mergeCell ref="BZ81:CM81"/>
    <mergeCell ref="CN81:DA81"/>
    <mergeCell ref="A78:G78"/>
    <mergeCell ref="H78:BK78"/>
    <mergeCell ref="BL78:BY78"/>
    <mergeCell ref="BZ78:CM78"/>
    <mergeCell ref="CN78:DA78"/>
    <mergeCell ref="A79:G79"/>
    <mergeCell ref="H79:BK79"/>
    <mergeCell ref="BL79:BY79"/>
    <mergeCell ref="BZ79:CM79"/>
    <mergeCell ref="CN79:DA79"/>
    <mergeCell ref="A76:G76"/>
    <mergeCell ref="H76:BK76"/>
    <mergeCell ref="BL76:BY76"/>
    <mergeCell ref="BZ76:CM76"/>
    <mergeCell ref="CN76:DA76"/>
    <mergeCell ref="A77:G77"/>
    <mergeCell ref="H77:BK77"/>
    <mergeCell ref="BL77:BY77"/>
    <mergeCell ref="BZ77:CM77"/>
    <mergeCell ref="CN77:DA77"/>
    <mergeCell ref="A74:G74"/>
    <mergeCell ref="H74:BK74"/>
    <mergeCell ref="BL74:BY74"/>
    <mergeCell ref="BZ74:CM74"/>
    <mergeCell ref="CN74:DA74"/>
    <mergeCell ref="A75:G75"/>
    <mergeCell ref="H75:BK75"/>
    <mergeCell ref="BL75:BY75"/>
    <mergeCell ref="BZ75:CM75"/>
    <mergeCell ref="CN75:DA75"/>
    <mergeCell ref="A72:G72"/>
    <mergeCell ref="H72:BK72"/>
    <mergeCell ref="BL72:BY72"/>
    <mergeCell ref="BZ72:CM72"/>
    <mergeCell ref="CN72:DA72"/>
    <mergeCell ref="A73:G73"/>
    <mergeCell ref="H73:BK73"/>
    <mergeCell ref="BL73:BY73"/>
    <mergeCell ref="BZ73:CM73"/>
    <mergeCell ref="CN73:DA73"/>
    <mergeCell ref="A70:G70"/>
    <mergeCell ref="H70:BK70"/>
    <mergeCell ref="BL70:BY70"/>
    <mergeCell ref="BZ70:CM70"/>
    <mergeCell ref="CN70:DA70"/>
    <mergeCell ref="A71:G71"/>
    <mergeCell ref="H71:BK71"/>
    <mergeCell ref="BL71:BY71"/>
    <mergeCell ref="BZ71:CM71"/>
    <mergeCell ref="CN71:DA71"/>
    <mergeCell ref="A68:G68"/>
    <mergeCell ref="H68:BK68"/>
    <mergeCell ref="BL68:BY68"/>
    <mergeCell ref="BZ68:CM68"/>
    <mergeCell ref="CN68:DA68"/>
    <mergeCell ref="A69:G69"/>
    <mergeCell ref="H69:BK69"/>
    <mergeCell ref="BL69:BY69"/>
    <mergeCell ref="BZ69:CM69"/>
    <mergeCell ref="CN69:DA69"/>
    <mergeCell ref="A66:G66"/>
    <mergeCell ref="H66:BK66"/>
    <mergeCell ref="BL66:BY66"/>
    <mergeCell ref="BZ66:CM66"/>
    <mergeCell ref="CN66:DA66"/>
    <mergeCell ref="A67:G67"/>
    <mergeCell ref="H67:BK67"/>
    <mergeCell ref="BL67:BY67"/>
    <mergeCell ref="BZ67:CM67"/>
    <mergeCell ref="CN67:DA67"/>
    <mergeCell ref="A64:G64"/>
    <mergeCell ref="H64:BK64"/>
    <mergeCell ref="BL64:BY64"/>
    <mergeCell ref="BZ64:CM64"/>
    <mergeCell ref="CN64:DA64"/>
    <mergeCell ref="A65:G65"/>
    <mergeCell ref="H65:BK65"/>
    <mergeCell ref="BL65:BY65"/>
    <mergeCell ref="BZ65:CM65"/>
    <mergeCell ref="CN65:DA65"/>
    <mergeCell ref="A62:G62"/>
    <mergeCell ref="H62:BK62"/>
    <mergeCell ref="BL62:BY62"/>
    <mergeCell ref="BZ62:CM62"/>
    <mergeCell ref="CN62:DA62"/>
    <mergeCell ref="A63:G63"/>
    <mergeCell ref="H63:BK63"/>
    <mergeCell ref="BL63:BY63"/>
    <mergeCell ref="BZ63:CM63"/>
    <mergeCell ref="CN63:DA63"/>
    <mergeCell ref="A60:G60"/>
    <mergeCell ref="H60:BK60"/>
    <mergeCell ref="BL60:BY60"/>
    <mergeCell ref="BZ60:CM60"/>
    <mergeCell ref="CN60:DA60"/>
    <mergeCell ref="A61:G61"/>
    <mergeCell ref="H61:BK61"/>
    <mergeCell ref="BL61:BY61"/>
    <mergeCell ref="BZ61:CM61"/>
    <mergeCell ref="CN61:DA61"/>
    <mergeCell ref="A58:G58"/>
    <mergeCell ref="H58:BK58"/>
    <mergeCell ref="BL58:BY58"/>
    <mergeCell ref="BZ58:CM58"/>
    <mergeCell ref="CN58:DA58"/>
    <mergeCell ref="A59:G59"/>
    <mergeCell ref="H59:BK59"/>
    <mergeCell ref="BL59:BY59"/>
    <mergeCell ref="BZ59:CM59"/>
    <mergeCell ref="CN59:DA59"/>
    <mergeCell ref="A56:G56"/>
    <mergeCell ref="H56:BK56"/>
    <mergeCell ref="BL56:BY56"/>
    <mergeCell ref="BZ56:CM56"/>
    <mergeCell ref="CN56:DA56"/>
    <mergeCell ref="A57:G57"/>
    <mergeCell ref="H57:BK57"/>
    <mergeCell ref="BL57:BY57"/>
    <mergeCell ref="BZ57:CM57"/>
    <mergeCell ref="CN57:DA57"/>
    <mergeCell ref="A54:G54"/>
    <mergeCell ref="H54:BK54"/>
    <mergeCell ref="BL54:BY54"/>
    <mergeCell ref="BZ54:CM54"/>
    <mergeCell ref="CN54:DA54"/>
    <mergeCell ref="A55:G55"/>
    <mergeCell ref="H55:BK55"/>
    <mergeCell ref="BL55:BY55"/>
    <mergeCell ref="BZ55:CM55"/>
    <mergeCell ref="CN55:DA55"/>
    <mergeCell ref="A52:G52"/>
    <mergeCell ref="H52:BK52"/>
    <mergeCell ref="BL52:BY52"/>
    <mergeCell ref="BZ52:CM52"/>
    <mergeCell ref="CN52:DA52"/>
    <mergeCell ref="A53:G53"/>
    <mergeCell ref="H53:BK53"/>
    <mergeCell ref="BL53:BY53"/>
    <mergeCell ref="BZ53:CM53"/>
    <mergeCell ref="CN53:DA53"/>
    <mergeCell ref="A50:G50"/>
    <mergeCell ref="H50:BK50"/>
    <mergeCell ref="BL50:BY50"/>
    <mergeCell ref="BZ50:CM50"/>
    <mergeCell ref="CN50:DA50"/>
    <mergeCell ref="A51:G51"/>
    <mergeCell ref="H51:BK51"/>
    <mergeCell ref="BL51:BY51"/>
    <mergeCell ref="BZ51:CM51"/>
    <mergeCell ref="CN51:DA51"/>
    <mergeCell ref="A48:G48"/>
    <mergeCell ref="H48:BK48"/>
    <mergeCell ref="BL48:BY48"/>
    <mergeCell ref="BZ48:CM48"/>
    <mergeCell ref="CN48:DA48"/>
    <mergeCell ref="A49:G49"/>
    <mergeCell ref="H49:BK49"/>
    <mergeCell ref="BL49:BY49"/>
    <mergeCell ref="BZ49:CM49"/>
    <mergeCell ref="CN49:DA49"/>
    <mergeCell ref="A46:G46"/>
    <mergeCell ref="H46:BK46"/>
    <mergeCell ref="BL46:BY46"/>
    <mergeCell ref="BZ46:CM46"/>
    <mergeCell ref="CN46:DA46"/>
    <mergeCell ref="A47:G47"/>
    <mergeCell ref="H47:BK47"/>
    <mergeCell ref="BL47:BY47"/>
    <mergeCell ref="BZ47:CM47"/>
    <mergeCell ref="CN47:DA47"/>
    <mergeCell ref="A44:G44"/>
    <mergeCell ref="H44:BK44"/>
    <mergeCell ref="BL44:BY44"/>
    <mergeCell ref="BZ44:CM44"/>
    <mergeCell ref="CN44:DA44"/>
    <mergeCell ref="A45:G45"/>
    <mergeCell ref="H45:BK45"/>
    <mergeCell ref="BL45:BY45"/>
    <mergeCell ref="BZ45:CM45"/>
    <mergeCell ref="CN45:DA45"/>
    <mergeCell ref="A42:G42"/>
    <mergeCell ref="H42:BK42"/>
    <mergeCell ref="BL42:BY42"/>
    <mergeCell ref="BZ42:CM42"/>
    <mergeCell ref="CN42:DA42"/>
    <mergeCell ref="A43:G43"/>
    <mergeCell ref="H43:BK43"/>
    <mergeCell ref="BL43:BY43"/>
    <mergeCell ref="BZ43:CM43"/>
    <mergeCell ref="CN43:DA43"/>
    <mergeCell ref="A40:G40"/>
    <mergeCell ref="H40:BK40"/>
    <mergeCell ref="BL40:BY40"/>
    <mergeCell ref="BZ40:CM40"/>
    <mergeCell ref="CN40:DA40"/>
    <mergeCell ref="A41:G41"/>
    <mergeCell ref="H41:BK41"/>
    <mergeCell ref="BL41:BY41"/>
    <mergeCell ref="BZ41:CM41"/>
    <mergeCell ref="CN41:DA41"/>
    <mergeCell ref="A38:G38"/>
    <mergeCell ref="H38:BK38"/>
    <mergeCell ref="BL38:BY38"/>
    <mergeCell ref="BZ38:CM38"/>
    <mergeCell ref="CN38:DA38"/>
    <mergeCell ref="A39:G39"/>
    <mergeCell ref="H39:BK39"/>
    <mergeCell ref="BL39:BY39"/>
    <mergeCell ref="BZ39:CM39"/>
    <mergeCell ref="CN39:DA39"/>
    <mergeCell ref="A36:G36"/>
    <mergeCell ref="H36:BK36"/>
    <mergeCell ref="BL36:BY36"/>
    <mergeCell ref="BZ36:CM36"/>
    <mergeCell ref="CN36:DA36"/>
    <mergeCell ref="A37:G37"/>
    <mergeCell ref="H37:BK37"/>
    <mergeCell ref="BL37:BY37"/>
    <mergeCell ref="BZ37:CM37"/>
    <mergeCell ref="CN37:DA37"/>
    <mergeCell ref="A34:G34"/>
    <mergeCell ref="H34:BK34"/>
    <mergeCell ref="BL34:BY34"/>
    <mergeCell ref="BZ34:CM34"/>
    <mergeCell ref="CN34:DA34"/>
    <mergeCell ref="A35:G35"/>
    <mergeCell ref="H35:BK35"/>
    <mergeCell ref="BL35:BY35"/>
    <mergeCell ref="BZ35:CM35"/>
    <mergeCell ref="CN35:DA35"/>
    <mergeCell ref="A32:G32"/>
    <mergeCell ref="H32:BK32"/>
    <mergeCell ref="BL32:BY32"/>
    <mergeCell ref="BZ32:CM32"/>
    <mergeCell ref="CN32:DA32"/>
    <mergeCell ref="A33:G33"/>
    <mergeCell ref="H33:BK33"/>
    <mergeCell ref="BL33:BY33"/>
    <mergeCell ref="BZ33:CM33"/>
    <mergeCell ref="CN33:DA33"/>
    <mergeCell ref="A30:G30"/>
    <mergeCell ref="H30:BK30"/>
    <mergeCell ref="BL30:BY30"/>
    <mergeCell ref="BZ30:CM30"/>
    <mergeCell ref="CN30:DA30"/>
    <mergeCell ref="A31:G31"/>
    <mergeCell ref="H31:BK31"/>
    <mergeCell ref="BL31:BY31"/>
    <mergeCell ref="BZ31:CM31"/>
    <mergeCell ref="CN31:DA31"/>
    <mergeCell ref="A28:G28"/>
    <mergeCell ref="H28:BK28"/>
    <mergeCell ref="BL28:BY28"/>
    <mergeCell ref="BZ28:CM28"/>
    <mergeCell ref="CN28:DA28"/>
    <mergeCell ref="A29:G29"/>
    <mergeCell ref="H29:BK29"/>
    <mergeCell ref="BL29:BY29"/>
    <mergeCell ref="BZ29:CM29"/>
    <mergeCell ref="CN29:DA29"/>
    <mergeCell ref="A26:G26"/>
    <mergeCell ref="H26:BK26"/>
    <mergeCell ref="BL26:BY26"/>
    <mergeCell ref="BZ26:CM26"/>
    <mergeCell ref="CN26:DA26"/>
    <mergeCell ref="A27:G27"/>
    <mergeCell ref="H27:BK27"/>
    <mergeCell ref="BL27:BY27"/>
    <mergeCell ref="BZ27:CM27"/>
    <mergeCell ref="CN27:DA27"/>
    <mergeCell ref="A24:G24"/>
    <mergeCell ref="H24:BK24"/>
    <mergeCell ref="BL24:BY24"/>
    <mergeCell ref="BZ24:CM24"/>
    <mergeCell ref="CN24:DA24"/>
    <mergeCell ref="A25:G25"/>
    <mergeCell ref="H25:BK25"/>
    <mergeCell ref="BL25:BY25"/>
    <mergeCell ref="BZ25:CM25"/>
    <mergeCell ref="CN25:DA25"/>
    <mergeCell ref="A22:G22"/>
    <mergeCell ref="H22:BK22"/>
    <mergeCell ref="BL22:BY22"/>
    <mergeCell ref="BZ22:CM22"/>
    <mergeCell ref="CN22:DA22"/>
    <mergeCell ref="A23:G23"/>
    <mergeCell ref="H23:BK23"/>
    <mergeCell ref="BL23:BY23"/>
    <mergeCell ref="BZ23:CM23"/>
    <mergeCell ref="CN23:DA23"/>
    <mergeCell ref="A20:G20"/>
    <mergeCell ref="H20:BK20"/>
    <mergeCell ref="BL20:BY20"/>
    <mergeCell ref="BZ20:CM20"/>
    <mergeCell ref="CN20:DA20"/>
    <mergeCell ref="A21:G21"/>
    <mergeCell ref="H21:BK21"/>
    <mergeCell ref="BL21:BY21"/>
    <mergeCell ref="BZ21:CM21"/>
    <mergeCell ref="CN21:DA21"/>
    <mergeCell ref="A18:G18"/>
    <mergeCell ref="H18:BK18"/>
    <mergeCell ref="BL18:BY18"/>
    <mergeCell ref="BZ18:CM18"/>
    <mergeCell ref="CN18:DA18"/>
    <mergeCell ref="A19:G19"/>
    <mergeCell ref="H19:BK19"/>
    <mergeCell ref="BL19:BY19"/>
    <mergeCell ref="BZ19:CM19"/>
    <mergeCell ref="CN19:DA19"/>
    <mergeCell ref="CN16:DA16"/>
    <mergeCell ref="A17:G17"/>
    <mergeCell ref="H17:BK17"/>
    <mergeCell ref="BL17:BY17"/>
    <mergeCell ref="BZ17:CM17"/>
    <mergeCell ref="CN17:DA17"/>
    <mergeCell ref="CT7:CV7"/>
    <mergeCell ref="A10:DA10"/>
    <mergeCell ref="A11:CZ11"/>
    <mergeCell ref="A15:G16"/>
    <mergeCell ref="H15:BK16"/>
    <mergeCell ref="BL15:BY15"/>
    <mergeCell ref="BZ15:CM15"/>
    <mergeCell ref="CN15:DA15"/>
    <mergeCell ref="BL16:BY16"/>
    <mergeCell ref="BZ16:CM16"/>
    <mergeCell ref="CC1:DA1"/>
    <mergeCell ref="BZ3:DA3"/>
    <mergeCell ref="BZ4:DA4"/>
    <mergeCell ref="BZ5:DA5"/>
    <mergeCell ref="BZ6:DA6"/>
    <mergeCell ref="BY7:BZ7"/>
    <mergeCell ref="CA7:CC7"/>
    <mergeCell ref="CD7:CE7"/>
    <mergeCell ref="CF7:CP7"/>
    <mergeCell ref="CQ7:CS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Q45"/>
  <sheetViews>
    <sheetView zoomScaleSheetLayoutView="100" zoomScalePageLayoutView="0" workbookViewId="0" topLeftCell="A1">
      <selection activeCell="CR20" sqref="CR20"/>
    </sheetView>
  </sheetViews>
  <sheetFormatPr defaultColWidth="9.00390625" defaultRowHeight="12.75"/>
  <cols>
    <col min="1" max="1" width="9.125" style="84" customWidth="1"/>
    <col min="2" max="2" width="1.00390625" style="84" customWidth="1"/>
    <col min="3" max="3" width="4.125" style="84" hidden="1" customWidth="1"/>
    <col min="4" max="9" width="9.125" style="84" hidden="1" customWidth="1"/>
    <col min="10" max="14" width="9.125" style="84" customWidth="1"/>
    <col min="15" max="15" width="2.375" style="84" customWidth="1"/>
    <col min="16" max="16" width="3.125" style="84" hidden="1" customWidth="1"/>
    <col min="17" max="25" width="9.125" style="84" hidden="1" customWidth="1"/>
    <col min="26" max="26" width="6.875" style="84" hidden="1" customWidth="1"/>
    <col min="27" max="34" width="9.125" style="84" hidden="1" customWidth="1"/>
    <col min="35" max="35" width="0.37109375" style="84" hidden="1" customWidth="1"/>
    <col min="36" max="48" width="9.125" style="84" hidden="1" customWidth="1"/>
    <col min="49" max="49" width="0.6171875" style="84" hidden="1" customWidth="1"/>
    <col min="50" max="61" width="9.125" style="84" hidden="1" customWidth="1"/>
    <col min="62" max="62" width="7.75390625" style="84" customWidth="1"/>
    <col min="63" max="63" width="4.625" style="84" customWidth="1"/>
    <col min="64" max="81" width="9.125" style="84" hidden="1" customWidth="1"/>
    <col min="82" max="82" width="2.125" style="84" customWidth="1"/>
    <col min="83" max="83" width="9.125" style="84" customWidth="1"/>
    <col min="84" max="84" width="9.00390625" style="84" customWidth="1"/>
    <col min="85" max="92" width="9.125" style="84" hidden="1" customWidth="1"/>
    <col min="93" max="93" width="3.25390625" style="84" customWidth="1"/>
    <col min="94" max="94" width="1.75390625" style="84" customWidth="1"/>
    <col min="95" max="16384" width="9.125" style="84" customWidth="1"/>
  </cols>
  <sheetData>
    <row r="1" spans="1:93" ht="39" customHeight="1">
      <c r="A1" s="82"/>
      <c r="B1" s="82"/>
      <c r="C1" s="82"/>
      <c r="D1" s="82"/>
      <c r="E1" s="82"/>
      <c r="F1" s="82"/>
      <c r="G1" s="82"/>
      <c r="H1" s="82"/>
      <c r="I1" s="82"/>
      <c r="J1" s="83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335" t="s">
        <v>205</v>
      </c>
      <c r="BV1" s="335"/>
      <c r="BW1" s="335"/>
      <c r="BX1" s="335"/>
      <c r="BY1" s="335"/>
      <c r="BZ1" s="335"/>
      <c r="CA1" s="335"/>
      <c r="CB1" s="335"/>
      <c r="CC1" s="335"/>
      <c r="CD1" s="335"/>
      <c r="CE1" s="335"/>
      <c r="CF1" s="335"/>
      <c r="CG1" s="335"/>
      <c r="CH1" s="335"/>
      <c r="CI1" s="335"/>
      <c r="CJ1" s="335"/>
      <c r="CK1" s="335"/>
      <c r="CL1" s="335"/>
      <c r="CM1" s="335"/>
      <c r="CN1" s="335"/>
      <c r="CO1" s="335"/>
    </row>
    <row r="2" spans="1:93" ht="15.75">
      <c r="A2" s="85"/>
      <c r="B2" s="85"/>
      <c r="C2" s="85"/>
      <c r="D2" s="85"/>
      <c r="E2" s="85"/>
      <c r="F2" s="85"/>
      <c r="G2" s="85"/>
      <c r="H2" s="85"/>
      <c r="I2" s="85"/>
      <c r="J2" s="324"/>
      <c r="K2" s="325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</row>
    <row r="3" spans="1:93" ht="15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336"/>
      <c r="M3" s="337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2"/>
      <c r="BK3" s="82"/>
      <c r="BL3" s="82"/>
      <c r="BM3" s="82"/>
      <c r="BN3" s="82"/>
      <c r="BO3" s="82"/>
      <c r="BP3" s="82"/>
      <c r="BQ3" s="338" t="s">
        <v>206</v>
      </c>
      <c r="BR3" s="338"/>
      <c r="BS3" s="338"/>
      <c r="BT3" s="338"/>
      <c r="BU3" s="338"/>
      <c r="BV3" s="338"/>
      <c r="BW3" s="338"/>
      <c r="BX3" s="338"/>
      <c r="BY3" s="338"/>
      <c r="BZ3" s="338"/>
      <c r="CA3" s="338"/>
      <c r="CB3" s="338"/>
      <c r="CC3" s="338"/>
      <c r="CD3" s="82"/>
      <c r="CE3" s="339" t="s">
        <v>206</v>
      </c>
      <c r="CF3" s="340"/>
      <c r="CG3" s="82"/>
      <c r="CH3" s="82"/>
      <c r="CI3" s="82"/>
      <c r="CJ3" s="82"/>
      <c r="CK3" s="82"/>
      <c r="CL3" s="82"/>
      <c r="CM3" s="86"/>
      <c r="CN3" s="86"/>
      <c r="CO3" s="86"/>
    </row>
    <row r="4" spans="1:93" ht="24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9"/>
      <c r="BK4" s="214" t="s">
        <v>263</v>
      </c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90"/>
      <c r="CN4" s="90"/>
      <c r="CO4" s="90"/>
    </row>
    <row r="5" spans="1:93" ht="22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91"/>
      <c r="BK5" s="221" t="s">
        <v>261</v>
      </c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92"/>
      <c r="CN5" s="92"/>
      <c r="CO5" s="92"/>
    </row>
    <row r="6" spans="1:93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9"/>
      <c r="BK6" s="321" t="s">
        <v>99</v>
      </c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93"/>
      <c r="CN6" s="93"/>
      <c r="CO6" s="93"/>
    </row>
    <row r="7" spans="1:94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94"/>
      <c r="BK7" s="341" t="s">
        <v>279</v>
      </c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95"/>
      <c r="CI7" s="96"/>
      <c r="CJ7" s="95"/>
      <c r="CK7" s="95"/>
      <c r="CL7" s="96"/>
      <c r="CM7" s="95"/>
      <c r="CN7" s="95"/>
      <c r="CO7" s="96"/>
      <c r="CP7" s="97"/>
    </row>
    <row r="8" spans="1:93" ht="12.7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9" t="s">
        <v>117</v>
      </c>
      <c r="BL8" s="82"/>
      <c r="BM8" s="82"/>
      <c r="BN8" s="82"/>
      <c r="BO8" s="82"/>
      <c r="BP8" s="82"/>
      <c r="BQ8" s="82"/>
      <c r="BR8" s="82"/>
      <c r="BS8" s="82"/>
      <c r="BT8" s="82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G8" s="89"/>
      <c r="CH8" s="89"/>
      <c r="CI8" s="89"/>
      <c r="CJ8" s="89"/>
      <c r="CK8" s="89"/>
      <c r="CL8" s="89"/>
      <c r="CM8" s="89"/>
      <c r="CN8" s="89"/>
      <c r="CO8" s="98"/>
    </row>
    <row r="9" spans="1:93" ht="12.7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9"/>
      <c r="BL9" s="82"/>
      <c r="BM9" s="82"/>
      <c r="BN9" s="82"/>
      <c r="BO9" s="82"/>
      <c r="BP9" s="82"/>
      <c r="BQ9" s="82"/>
      <c r="BR9" s="82"/>
      <c r="BS9" s="82"/>
      <c r="BT9" s="82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G9" s="89"/>
      <c r="CH9" s="89"/>
      <c r="CI9" s="89"/>
      <c r="CJ9" s="89"/>
      <c r="CK9" s="89"/>
      <c r="CL9" s="89"/>
      <c r="CM9" s="89"/>
      <c r="CN9" s="89"/>
      <c r="CO9" s="98"/>
    </row>
    <row r="10" spans="1:93" ht="15.75">
      <c r="A10" s="82"/>
      <c r="B10" s="82"/>
      <c r="C10" s="82"/>
      <c r="D10" s="82"/>
      <c r="E10" s="82"/>
      <c r="F10" s="82"/>
      <c r="G10" s="82"/>
      <c r="H10" s="82"/>
      <c r="I10" s="82"/>
      <c r="J10" s="83" t="s">
        <v>204</v>
      </c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G10" s="89"/>
      <c r="CH10" s="89"/>
      <c r="CI10" s="89"/>
      <c r="CJ10" s="89"/>
      <c r="CK10" s="89"/>
      <c r="CL10" s="89"/>
      <c r="CM10" s="89"/>
      <c r="CN10" s="89"/>
      <c r="CO10" s="98"/>
    </row>
    <row r="11" spans="1:93" ht="15.75">
      <c r="A11" s="82"/>
      <c r="B11" s="82"/>
      <c r="C11" s="82"/>
      <c r="D11" s="82"/>
      <c r="E11" s="82"/>
      <c r="F11" s="82"/>
      <c r="G11" s="82"/>
      <c r="H11" s="82"/>
      <c r="I11" s="82"/>
      <c r="J11" s="324" t="s">
        <v>114</v>
      </c>
      <c r="K11" s="325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82"/>
      <c r="BM11" s="82"/>
      <c r="BN11" s="82"/>
      <c r="BO11" s="82"/>
      <c r="BP11" s="82"/>
      <c r="BQ11" s="82"/>
      <c r="BR11" s="82"/>
      <c r="BS11" s="82"/>
      <c r="BT11" s="82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G11" s="89"/>
      <c r="CH11" s="89"/>
      <c r="CI11" s="89"/>
      <c r="CJ11" s="89"/>
      <c r="CK11" s="89"/>
      <c r="CL11" s="89"/>
      <c r="CM11" s="89"/>
      <c r="CN11" s="89"/>
      <c r="CO11" s="98"/>
    </row>
    <row r="12" spans="1:93" ht="15.75">
      <c r="A12" s="82"/>
      <c r="B12" s="82"/>
      <c r="C12" s="82"/>
      <c r="D12" s="82"/>
      <c r="E12" s="82"/>
      <c r="F12" s="82"/>
      <c r="G12" s="82"/>
      <c r="H12" s="82"/>
      <c r="I12" s="82"/>
      <c r="J12" s="86"/>
      <c r="K12" s="86"/>
      <c r="L12" s="336" t="s">
        <v>270</v>
      </c>
      <c r="M12" s="337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G12" s="89"/>
      <c r="CH12" s="89"/>
      <c r="CI12" s="89"/>
      <c r="CJ12" s="89"/>
      <c r="CK12" s="89"/>
      <c r="CL12" s="89"/>
      <c r="CM12" s="89"/>
      <c r="CN12" s="89"/>
      <c r="CO12" s="98"/>
    </row>
    <row r="13" spans="1:93" ht="12.7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9"/>
      <c r="BL13" s="82"/>
      <c r="BM13" s="82"/>
      <c r="BN13" s="82"/>
      <c r="BO13" s="82"/>
      <c r="BP13" s="82"/>
      <c r="BQ13" s="82"/>
      <c r="BR13" s="82"/>
      <c r="BS13" s="82"/>
      <c r="BT13" s="82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G13" s="89"/>
      <c r="CH13" s="89"/>
      <c r="CI13" s="89"/>
      <c r="CJ13" s="89"/>
      <c r="CK13" s="89"/>
      <c r="CL13" s="89"/>
      <c r="CM13" s="89"/>
      <c r="CN13" s="89"/>
      <c r="CO13" s="98"/>
    </row>
    <row r="14" spans="1:93" ht="13.5" thickBo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F14" s="82" t="s">
        <v>207</v>
      </c>
      <c r="CG14" s="82"/>
      <c r="CH14" s="82"/>
      <c r="CI14" s="82"/>
      <c r="CJ14" s="82"/>
      <c r="CK14" s="82"/>
      <c r="CL14" s="82"/>
      <c r="CM14" s="82"/>
      <c r="CN14" s="82"/>
      <c r="CO14" s="82"/>
    </row>
    <row r="15" spans="1:94" ht="53.25" customHeight="1" thickBot="1">
      <c r="A15" s="329" t="s">
        <v>0</v>
      </c>
      <c r="B15" s="330"/>
      <c r="C15" s="330"/>
      <c r="D15" s="330"/>
      <c r="E15" s="330"/>
      <c r="F15" s="330"/>
      <c r="G15" s="330"/>
      <c r="H15" s="330"/>
      <c r="I15" s="331"/>
      <c r="J15" s="329" t="s">
        <v>208</v>
      </c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331"/>
      <c r="BJ15" s="329" t="s">
        <v>271</v>
      </c>
      <c r="BK15" s="330"/>
      <c r="BL15" s="330"/>
      <c r="BM15" s="330"/>
      <c r="BN15" s="330"/>
      <c r="BO15" s="330"/>
      <c r="BP15" s="330"/>
      <c r="BQ15" s="330"/>
      <c r="BR15" s="330"/>
      <c r="BS15" s="330"/>
      <c r="BT15" s="331"/>
      <c r="BU15" s="330"/>
      <c r="BV15" s="330"/>
      <c r="BW15" s="330"/>
      <c r="BX15" s="330"/>
      <c r="BY15" s="330"/>
      <c r="BZ15" s="330"/>
      <c r="CA15" s="330"/>
      <c r="CB15" s="330"/>
      <c r="CC15" s="330"/>
      <c r="CD15" s="331"/>
      <c r="CE15" s="332" t="s">
        <v>51</v>
      </c>
      <c r="CF15" s="333"/>
      <c r="CG15" s="333"/>
      <c r="CH15" s="333"/>
      <c r="CI15" s="333"/>
      <c r="CJ15" s="333"/>
      <c r="CK15" s="333"/>
      <c r="CL15" s="333"/>
      <c r="CM15" s="333"/>
      <c r="CN15" s="333"/>
      <c r="CO15" s="334"/>
      <c r="CP15" s="97"/>
    </row>
    <row r="16" spans="1:94" ht="12.75">
      <c r="A16" s="354" t="s">
        <v>8</v>
      </c>
      <c r="B16" s="355"/>
      <c r="C16" s="355"/>
      <c r="D16" s="355"/>
      <c r="E16" s="355"/>
      <c r="F16" s="355"/>
      <c r="G16" s="355"/>
      <c r="H16" s="355"/>
      <c r="I16" s="355"/>
      <c r="J16" s="343" t="s">
        <v>209</v>
      </c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44"/>
      <c r="BI16" s="345"/>
      <c r="BJ16" s="346">
        <f>BJ17+BJ24+BJ28</f>
        <v>5.51</v>
      </c>
      <c r="BK16" s="347"/>
      <c r="BL16" s="347"/>
      <c r="BM16" s="347"/>
      <c r="BN16" s="347"/>
      <c r="BO16" s="347"/>
      <c r="BP16" s="347"/>
      <c r="BQ16" s="347"/>
      <c r="BR16" s="347"/>
      <c r="BS16" s="347"/>
      <c r="BT16" s="348"/>
      <c r="BU16" s="356"/>
      <c r="BV16" s="356"/>
      <c r="BW16" s="356"/>
      <c r="BX16" s="356"/>
      <c r="BY16" s="356"/>
      <c r="BZ16" s="356"/>
      <c r="CA16" s="356"/>
      <c r="CB16" s="356"/>
      <c r="CC16" s="356"/>
      <c r="CD16" s="357"/>
      <c r="CE16" s="346">
        <f aca="true" t="shared" si="0" ref="CE16:CE38">BJ16</f>
        <v>5.51</v>
      </c>
      <c r="CF16" s="347"/>
      <c r="CG16" s="347"/>
      <c r="CH16" s="347"/>
      <c r="CI16" s="347"/>
      <c r="CJ16" s="347"/>
      <c r="CK16" s="347"/>
      <c r="CL16" s="347"/>
      <c r="CM16" s="347"/>
      <c r="CN16" s="347"/>
      <c r="CO16" s="348"/>
      <c r="CP16" s="97"/>
    </row>
    <row r="17" spans="1:94" ht="12.75">
      <c r="A17" s="349" t="s">
        <v>21</v>
      </c>
      <c r="B17" s="350"/>
      <c r="C17" s="350"/>
      <c r="D17" s="350"/>
      <c r="E17" s="350"/>
      <c r="F17" s="350"/>
      <c r="G17" s="350"/>
      <c r="H17" s="350"/>
      <c r="I17" s="350"/>
      <c r="J17" s="351" t="s">
        <v>210</v>
      </c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  <c r="BI17" s="353"/>
      <c r="BJ17" s="326">
        <f>BJ20+BJ23+BJ18</f>
        <v>3.974</v>
      </c>
      <c r="BK17" s="327"/>
      <c r="BL17" s="327"/>
      <c r="BM17" s="327"/>
      <c r="BN17" s="327"/>
      <c r="BO17" s="327"/>
      <c r="BP17" s="327"/>
      <c r="BQ17" s="327"/>
      <c r="BR17" s="327"/>
      <c r="BS17" s="327"/>
      <c r="BT17" s="328"/>
      <c r="BU17" s="322"/>
      <c r="BV17" s="322"/>
      <c r="BW17" s="322"/>
      <c r="BX17" s="322"/>
      <c r="BY17" s="322"/>
      <c r="BZ17" s="322"/>
      <c r="CA17" s="322"/>
      <c r="CB17" s="322"/>
      <c r="CC17" s="322"/>
      <c r="CD17" s="323"/>
      <c r="CE17" s="326">
        <f t="shared" si="0"/>
        <v>3.974</v>
      </c>
      <c r="CF17" s="327"/>
      <c r="CG17" s="327"/>
      <c r="CH17" s="327"/>
      <c r="CI17" s="327"/>
      <c r="CJ17" s="327"/>
      <c r="CK17" s="327"/>
      <c r="CL17" s="327"/>
      <c r="CM17" s="327"/>
      <c r="CN17" s="327"/>
      <c r="CO17" s="328"/>
      <c r="CP17" s="97"/>
    </row>
    <row r="18" spans="1:94" ht="12.75">
      <c r="A18" s="349" t="s">
        <v>101</v>
      </c>
      <c r="B18" s="350"/>
      <c r="C18" s="350"/>
      <c r="D18" s="350"/>
      <c r="E18" s="350"/>
      <c r="F18" s="350"/>
      <c r="G18" s="350"/>
      <c r="H18" s="350"/>
      <c r="I18" s="350"/>
      <c r="J18" s="351" t="s">
        <v>211</v>
      </c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3"/>
      <c r="BJ18" s="326">
        <v>3.974</v>
      </c>
      <c r="BK18" s="327"/>
      <c r="BL18" s="327"/>
      <c r="BM18" s="327"/>
      <c r="BN18" s="327"/>
      <c r="BO18" s="327"/>
      <c r="BP18" s="327"/>
      <c r="BQ18" s="327"/>
      <c r="BR18" s="327"/>
      <c r="BS18" s="327"/>
      <c r="BT18" s="328"/>
      <c r="BU18" s="322"/>
      <c r="BV18" s="322"/>
      <c r="BW18" s="322"/>
      <c r="BX18" s="322"/>
      <c r="BY18" s="322"/>
      <c r="BZ18" s="322"/>
      <c r="CA18" s="322"/>
      <c r="CB18" s="322"/>
      <c r="CC18" s="322"/>
      <c r="CD18" s="323"/>
      <c r="CE18" s="326">
        <f t="shared" si="0"/>
        <v>3.974</v>
      </c>
      <c r="CF18" s="327"/>
      <c r="CG18" s="327"/>
      <c r="CH18" s="327"/>
      <c r="CI18" s="327"/>
      <c r="CJ18" s="327"/>
      <c r="CK18" s="327"/>
      <c r="CL18" s="327"/>
      <c r="CM18" s="327"/>
      <c r="CN18" s="327"/>
      <c r="CO18" s="328"/>
      <c r="CP18" s="97"/>
    </row>
    <row r="19" spans="1:94" ht="12.75">
      <c r="A19" s="349" t="s">
        <v>103</v>
      </c>
      <c r="B19" s="350"/>
      <c r="C19" s="350"/>
      <c r="D19" s="350"/>
      <c r="E19" s="350"/>
      <c r="F19" s="350"/>
      <c r="G19" s="350"/>
      <c r="H19" s="350"/>
      <c r="I19" s="350"/>
      <c r="J19" s="351" t="s">
        <v>212</v>
      </c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3"/>
      <c r="BJ19" s="326">
        <v>0</v>
      </c>
      <c r="BK19" s="327"/>
      <c r="BL19" s="327"/>
      <c r="BM19" s="327"/>
      <c r="BN19" s="327"/>
      <c r="BO19" s="327"/>
      <c r="BP19" s="327"/>
      <c r="BQ19" s="327"/>
      <c r="BR19" s="327"/>
      <c r="BS19" s="327"/>
      <c r="BT19" s="328"/>
      <c r="BU19" s="322"/>
      <c r="BV19" s="322"/>
      <c r="BW19" s="322"/>
      <c r="BX19" s="322"/>
      <c r="BY19" s="322"/>
      <c r="BZ19" s="322"/>
      <c r="CA19" s="322"/>
      <c r="CB19" s="322"/>
      <c r="CC19" s="322"/>
      <c r="CD19" s="323"/>
      <c r="CE19" s="326">
        <f t="shared" si="0"/>
        <v>0</v>
      </c>
      <c r="CF19" s="327"/>
      <c r="CG19" s="327"/>
      <c r="CH19" s="327"/>
      <c r="CI19" s="327"/>
      <c r="CJ19" s="327"/>
      <c r="CK19" s="327"/>
      <c r="CL19" s="327"/>
      <c r="CM19" s="327"/>
      <c r="CN19" s="327"/>
      <c r="CO19" s="328"/>
      <c r="CP19" s="97"/>
    </row>
    <row r="20" spans="1:94" ht="27.75" customHeight="1">
      <c r="A20" s="349" t="s">
        <v>213</v>
      </c>
      <c r="B20" s="350"/>
      <c r="C20" s="350"/>
      <c r="D20" s="350"/>
      <c r="E20" s="350"/>
      <c r="F20" s="350"/>
      <c r="G20" s="350"/>
      <c r="H20" s="350"/>
      <c r="I20" s="350"/>
      <c r="J20" s="358" t="s">
        <v>214</v>
      </c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359"/>
      <c r="AP20" s="359"/>
      <c r="AQ20" s="359"/>
      <c r="AR20" s="359"/>
      <c r="AS20" s="359"/>
      <c r="AT20" s="359"/>
      <c r="AU20" s="359"/>
      <c r="AV20" s="359"/>
      <c r="AW20" s="359"/>
      <c r="AX20" s="359"/>
      <c r="AY20" s="359"/>
      <c r="AZ20" s="359"/>
      <c r="BA20" s="359"/>
      <c r="BB20" s="359"/>
      <c r="BC20" s="359"/>
      <c r="BD20" s="359"/>
      <c r="BE20" s="359"/>
      <c r="BF20" s="359"/>
      <c r="BG20" s="359"/>
      <c r="BH20" s="359"/>
      <c r="BI20" s="360"/>
      <c r="BJ20" s="326">
        <v>0</v>
      </c>
      <c r="BK20" s="327"/>
      <c r="BL20" s="327"/>
      <c r="BM20" s="327"/>
      <c r="BN20" s="327"/>
      <c r="BO20" s="327"/>
      <c r="BP20" s="327"/>
      <c r="BQ20" s="327"/>
      <c r="BR20" s="327"/>
      <c r="BS20" s="327"/>
      <c r="BT20" s="328"/>
      <c r="BU20" s="322"/>
      <c r="BV20" s="322"/>
      <c r="BW20" s="322"/>
      <c r="BX20" s="322"/>
      <c r="BY20" s="322"/>
      <c r="BZ20" s="322"/>
      <c r="CA20" s="322"/>
      <c r="CB20" s="322"/>
      <c r="CC20" s="322"/>
      <c r="CD20" s="323"/>
      <c r="CE20" s="326">
        <f t="shared" si="0"/>
        <v>0</v>
      </c>
      <c r="CF20" s="327"/>
      <c r="CG20" s="327"/>
      <c r="CH20" s="327"/>
      <c r="CI20" s="327"/>
      <c r="CJ20" s="327"/>
      <c r="CK20" s="327"/>
      <c r="CL20" s="327"/>
      <c r="CM20" s="327"/>
      <c r="CN20" s="327"/>
      <c r="CO20" s="328"/>
      <c r="CP20" s="97"/>
    </row>
    <row r="21" spans="1:94" ht="12.75">
      <c r="A21" s="349" t="s">
        <v>215</v>
      </c>
      <c r="B21" s="350"/>
      <c r="C21" s="350"/>
      <c r="D21" s="350"/>
      <c r="E21" s="350"/>
      <c r="F21" s="350"/>
      <c r="G21" s="350"/>
      <c r="H21" s="350"/>
      <c r="I21" s="350"/>
      <c r="J21" s="351" t="s">
        <v>216</v>
      </c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2"/>
      <c r="BH21" s="352"/>
      <c r="BI21" s="353"/>
      <c r="BJ21" s="326">
        <v>0</v>
      </c>
      <c r="BK21" s="327"/>
      <c r="BL21" s="327"/>
      <c r="BM21" s="327"/>
      <c r="BN21" s="327"/>
      <c r="BO21" s="327"/>
      <c r="BP21" s="327"/>
      <c r="BQ21" s="327"/>
      <c r="BR21" s="327"/>
      <c r="BS21" s="327"/>
      <c r="BT21" s="328"/>
      <c r="BU21" s="322"/>
      <c r="BV21" s="322"/>
      <c r="BW21" s="322"/>
      <c r="BX21" s="322"/>
      <c r="BY21" s="322"/>
      <c r="BZ21" s="322"/>
      <c r="CA21" s="322"/>
      <c r="CB21" s="322"/>
      <c r="CC21" s="322"/>
      <c r="CD21" s="323"/>
      <c r="CE21" s="326">
        <f t="shared" si="0"/>
        <v>0</v>
      </c>
      <c r="CF21" s="327"/>
      <c r="CG21" s="327"/>
      <c r="CH21" s="327"/>
      <c r="CI21" s="327"/>
      <c r="CJ21" s="327"/>
      <c r="CK21" s="327"/>
      <c r="CL21" s="327"/>
      <c r="CM21" s="327"/>
      <c r="CN21" s="327"/>
      <c r="CO21" s="328"/>
      <c r="CP21" s="97"/>
    </row>
    <row r="22" spans="1:94" ht="12.75">
      <c r="A22" s="349" t="s">
        <v>217</v>
      </c>
      <c r="B22" s="350"/>
      <c r="C22" s="350"/>
      <c r="D22" s="350"/>
      <c r="E22" s="350"/>
      <c r="F22" s="350"/>
      <c r="G22" s="350"/>
      <c r="H22" s="350"/>
      <c r="I22" s="350"/>
      <c r="J22" s="351" t="s">
        <v>218</v>
      </c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352"/>
      <c r="AY22" s="352"/>
      <c r="AZ22" s="352"/>
      <c r="BA22" s="352"/>
      <c r="BB22" s="352"/>
      <c r="BC22" s="352"/>
      <c r="BD22" s="352"/>
      <c r="BE22" s="352"/>
      <c r="BF22" s="352"/>
      <c r="BG22" s="352"/>
      <c r="BH22" s="352"/>
      <c r="BI22" s="353"/>
      <c r="BJ22" s="326">
        <v>1</v>
      </c>
      <c r="BK22" s="327"/>
      <c r="BL22" s="327"/>
      <c r="BM22" s="327"/>
      <c r="BN22" s="327"/>
      <c r="BO22" s="327"/>
      <c r="BP22" s="327"/>
      <c r="BQ22" s="327"/>
      <c r="BR22" s="327"/>
      <c r="BS22" s="327"/>
      <c r="BT22" s="328"/>
      <c r="BU22" s="322"/>
      <c r="BV22" s="322"/>
      <c r="BW22" s="322"/>
      <c r="BX22" s="322"/>
      <c r="BY22" s="322"/>
      <c r="BZ22" s="322"/>
      <c r="CA22" s="322"/>
      <c r="CB22" s="322"/>
      <c r="CC22" s="322"/>
      <c r="CD22" s="323"/>
      <c r="CE22" s="326">
        <f t="shared" si="0"/>
        <v>1</v>
      </c>
      <c r="CF22" s="327"/>
      <c r="CG22" s="327"/>
      <c r="CH22" s="327"/>
      <c r="CI22" s="327"/>
      <c r="CJ22" s="327"/>
      <c r="CK22" s="327"/>
      <c r="CL22" s="327"/>
      <c r="CM22" s="327"/>
      <c r="CN22" s="327"/>
      <c r="CO22" s="328"/>
      <c r="CP22" s="97"/>
    </row>
    <row r="23" spans="1:94" ht="12.75">
      <c r="A23" s="349" t="s">
        <v>219</v>
      </c>
      <c r="B23" s="350"/>
      <c r="C23" s="350"/>
      <c r="D23" s="350"/>
      <c r="E23" s="350"/>
      <c r="F23" s="350"/>
      <c r="G23" s="350"/>
      <c r="H23" s="350"/>
      <c r="I23" s="350"/>
      <c r="J23" s="351" t="s">
        <v>220</v>
      </c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3"/>
      <c r="BJ23" s="326">
        <v>0</v>
      </c>
      <c r="BK23" s="327"/>
      <c r="BL23" s="327"/>
      <c r="BM23" s="327"/>
      <c r="BN23" s="327"/>
      <c r="BO23" s="327"/>
      <c r="BP23" s="327"/>
      <c r="BQ23" s="327"/>
      <c r="BR23" s="327"/>
      <c r="BS23" s="327"/>
      <c r="BT23" s="328"/>
      <c r="BU23" s="322"/>
      <c r="BV23" s="322"/>
      <c r="BW23" s="322"/>
      <c r="BX23" s="322"/>
      <c r="BY23" s="322"/>
      <c r="BZ23" s="322"/>
      <c r="CA23" s="322"/>
      <c r="CB23" s="322"/>
      <c r="CC23" s="322"/>
      <c r="CD23" s="323"/>
      <c r="CE23" s="326">
        <f t="shared" si="0"/>
        <v>0</v>
      </c>
      <c r="CF23" s="327"/>
      <c r="CG23" s="327"/>
      <c r="CH23" s="327"/>
      <c r="CI23" s="327"/>
      <c r="CJ23" s="327"/>
      <c r="CK23" s="327"/>
      <c r="CL23" s="327"/>
      <c r="CM23" s="327"/>
      <c r="CN23" s="327"/>
      <c r="CO23" s="328"/>
      <c r="CP23" s="97"/>
    </row>
    <row r="24" spans="1:94" ht="12.75">
      <c r="A24" s="349" t="s">
        <v>22</v>
      </c>
      <c r="B24" s="350"/>
      <c r="C24" s="350"/>
      <c r="D24" s="350"/>
      <c r="E24" s="350"/>
      <c r="F24" s="350"/>
      <c r="G24" s="350"/>
      <c r="H24" s="350"/>
      <c r="I24" s="350"/>
      <c r="J24" s="351" t="s">
        <v>221</v>
      </c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3"/>
      <c r="BJ24" s="326">
        <f>BJ25</f>
        <v>0.696</v>
      </c>
      <c r="BK24" s="327"/>
      <c r="BL24" s="327"/>
      <c r="BM24" s="327"/>
      <c r="BN24" s="327"/>
      <c r="BO24" s="327"/>
      <c r="BP24" s="327"/>
      <c r="BQ24" s="327"/>
      <c r="BR24" s="327"/>
      <c r="BS24" s="327"/>
      <c r="BT24" s="328"/>
      <c r="BU24" s="322"/>
      <c r="BV24" s="322"/>
      <c r="BW24" s="322"/>
      <c r="BX24" s="322"/>
      <c r="BY24" s="322"/>
      <c r="BZ24" s="322"/>
      <c r="CA24" s="322"/>
      <c r="CB24" s="322"/>
      <c r="CC24" s="322"/>
      <c r="CD24" s="323"/>
      <c r="CE24" s="326">
        <f t="shared" si="0"/>
        <v>0.696</v>
      </c>
      <c r="CF24" s="327"/>
      <c r="CG24" s="327"/>
      <c r="CH24" s="327"/>
      <c r="CI24" s="327"/>
      <c r="CJ24" s="327"/>
      <c r="CK24" s="327"/>
      <c r="CL24" s="327"/>
      <c r="CM24" s="327"/>
      <c r="CN24" s="327"/>
      <c r="CO24" s="328"/>
      <c r="CP24" s="97"/>
    </row>
    <row r="25" spans="1:94" ht="12.75">
      <c r="A25" s="349" t="s">
        <v>222</v>
      </c>
      <c r="B25" s="350"/>
      <c r="C25" s="350"/>
      <c r="D25" s="350"/>
      <c r="E25" s="350"/>
      <c r="F25" s="350"/>
      <c r="G25" s="350"/>
      <c r="H25" s="350"/>
      <c r="I25" s="350"/>
      <c r="J25" s="351" t="s">
        <v>223</v>
      </c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352"/>
      <c r="BE25" s="352"/>
      <c r="BF25" s="352"/>
      <c r="BG25" s="352"/>
      <c r="BH25" s="352"/>
      <c r="BI25" s="353"/>
      <c r="BJ25" s="326">
        <v>0.696</v>
      </c>
      <c r="BK25" s="327"/>
      <c r="BL25" s="327"/>
      <c r="BM25" s="327"/>
      <c r="BN25" s="327"/>
      <c r="BO25" s="327"/>
      <c r="BP25" s="327"/>
      <c r="BQ25" s="327"/>
      <c r="BR25" s="327"/>
      <c r="BS25" s="327"/>
      <c r="BT25" s="328"/>
      <c r="BU25" s="322"/>
      <c r="BV25" s="322"/>
      <c r="BW25" s="322"/>
      <c r="BX25" s="322"/>
      <c r="BY25" s="322"/>
      <c r="BZ25" s="322"/>
      <c r="CA25" s="322"/>
      <c r="CB25" s="322"/>
      <c r="CC25" s="322"/>
      <c r="CD25" s="323"/>
      <c r="CE25" s="326">
        <f t="shared" si="0"/>
        <v>0.696</v>
      </c>
      <c r="CF25" s="327"/>
      <c r="CG25" s="327"/>
      <c r="CH25" s="327"/>
      <c r="CI25" s="327"/>
      <c r="CJ25" s="327"/>
      <c r="CK25" s="327"/>
      <c r="CL25" s="327"/>
      <c r="CM25" s="327"/>
      <c r="CN25" s="327"/>
      <c r="CO25" s="328"/>
      <c r="CP25" s="97"/>
    </row>
    <row r="26" spans="1:94" ht="12.75">
      <c r="A26" s="349" t="s">
        <v>224</v>
      </c>
      <c r="B26" s="350"/>
      <c r="C26" s="350"/>
      <c r="D26" s="350"/>
      <c r="E26" s="350"/>
      <c r="F26" s="350"/>
      <c r="G26" s="350"/>
      <c r="H26" s="350"/>
      <c r="I26" s="350"/>
      <c r="J26" s="351" t="s">
        <v>225</v>
      </c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  <c r="BA26" s="352"/>
      <c r="BB26" s="352"/>
      <c r="BC26" s="352"/>
      <c r="BD26" s="352"/>
      <c r="BE26" s="352"/>
      <c r="BF26" s="352"/>
      <c r="BG26" s="352"/>
      <c r="BH26" s="352"/>
      <c r="BI26" s="353"/>
      <c r="BJ26" s="326">
        <v>0</v>
      </c>
      <c r="BK26" s="327"/>
      <c r="BL26" s="327"/>
      <c r="BM26" s="327"/>
      <c r="BN26" s="327"/>
      <c r="BO26" s="327"/>
      <c r="BP26" s="327"/>
      <c r="BQ26" s="327"/>
      <c r="BR26" s="327"/>
      <c r="BS26" s="327"/>
      <c r="BT26" s="328"/>
      <c r="BU26" s="322"/>
      <c r="BV26" s="322"/>
      <c r="BW26" s="322"/>
      <c r="BX26" s="322"/>
      <c r="BY26" s="322"/>
      <c r="BZ26" s="322"/>
      <c r="CA26" s="322"/>
      <c r="CB26" s="322"/>
      <c r="CC26" s="322"/>
      <c r="CD26" s="323"/>
      <c r="CE26" s="326">
        <f t="shared" si="0"/>
        <v>0</v>
      </c>
      <c r="CF26" s="327"/>
      <c r="CG26" s="327"/>
      <c r="CH26" s="327"/>
      <c r="CI26" s="327"/>
      <c r="CJ26" s="327"/>
      <c r="CK26" s="327"/>
      <c r="CL26" s="327"/>
      <c r="CM26" s="327"/>
      <c r="CN26" s="327"/>
      <c r="CO26" s="328"/>
      <c r="CP26" s="97"/>
    </row>
    <row r="27" spans="1:94" ht="12.75">
      <c r="A27" s="349" t="s">
        <v>226</v>
      </c>
      <c r="B27" s="350"/>
      <c r="C27" s="350"/>
      <c r="D27" s="350"/>
      <c r="E27" s="350"/>
      <c r="F27" s="350"/>
      <c r="G27" s="350"/>
      <c r="H27" s="350"/>
      <c r="I27" s="350"/>
      <c r="J27" s="351" t="s">
        <v>227</v>
      </c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2"/>
      <c r="BI27" s="353"/>
      <c r="BJ27" s="326">
        <v>0</v>
      </c>
      <c r="BK27" s="327"/>
      <c r="BL27" s="327"/>
      <c r="BM27" s="327"/>
      <c r="BN27" s="327"/>
      <c r="BO27" s="327"/>
      <c r="BP27" s="327"/>
      <c r="BQ27" s="327"/>
      <c r="BR27" s="327"/>
      <c r="BS27" s="327"/>
      <c r="BT27" s="328"/>
      <c r="BU27" s="322"/>
      <c r="BV27" s="322"/>
      <c r="BW27" s="322"/>
      <c r="BX27" s="322"/>
      <c r="BY27" s="322"/>
      <c r="BZ27" s="322"/>
      <c r="CA27" s="322"/>
      <c r="CB27" s="322"/>
      <c r="CC27" s="322"/>
      <c r="CD27" s="323"/>
      <c r="CE27" s="326">
        <f t="shared" si="0"/>
        <v>0</v>
      </c>
      <c r="CF27" s="327"/>
      <c r="CG27" s="327"/>
      <c r="CH27" s="327"/>
      <c r="CI27" s="327"/>
      <c r="CJ27" s="327"/>
      <c r="CK27" s="327"/>
      <c r="CL27" s="327"/>
      <c r="CM27" s="327"/>
      <c r="CN27" s="327"/>
      <c r="CO27" s="328"/>
      <c r="CP27" s="97"/>
    </row>
    <row r="28" spans="1:94" ht="12.75">
      <c r="A28" s="349" t="s">
        <v>23</v>
      </c>
      <c r="B28" s="350"/>
      <c r="C28" s="350"/>
      <c r="D28" s="350"/>
      <c r="E28" s="350"/>
      <c r="F28" s="350"/>
      <c r="G28" s="350"/>
      <c r="H28" s="350"/>
      <c r="I28" s="350"/>
      <c r="J28" s="351" t="s">
        <v>228</v>
      </c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52"/>
      <c r="AR28" s="352"/>
      <c r="AS28" s="352"/>
      <c r="AT28" s="352"/>
      <c r="AU28" s="352"/>
      <c r="AV28" s="352"/>
      <c r="AW28" s="352"/>
      <c r="AX28" s="352"/>
      <c r="AY28" s="352"/>
      <c r="AZ28" s="352"/>
      <c r="BA28" s="352"/>
      <c r="BB28" s="352"/>
      <c r="BC28" s="352"/>
      <c r="BD28" s="352"/>
      <c r="BE28" s="352"/>
      <c r="BF28" s="352"/>
      <c r="BG28" s="352"/>
      <c r="BH28" s="352"/>
      <c r="BI28" s="353"/>
      <c r="BJ28" s="326">
        <v>0.84</v>
      </c>
      <c r="BK28" s="327"/>
      <c r="BL28" s="327"/>
      <c r="BM28" s="327"/>
      <c r="BN28" s="327"/>
      <c r="BO28" s="327"/>
      <c r="BP28" s="327"/>
      <c r="BQ28" s="327"/>
      <c r="BR28" s="327"/>
      <c r="BS28" s="327"/>
      <c r="BT28" s="328"/>
      <c r="BU28" s="322"/>
      <c r="BV28" s="322"/>
      <c r="BW28" s="322"/>
      <c r="BX28" s="322"/>
      <c r="BY28" s="322"/>
      <c r="BZ28" s="322"/>
      <c r="CA28" s="322"/>
      <c r="CB28" s="322"/>
      <c r="CC28" s="322"/>
      <c r="CD28" s="323"/>
      <c r="CE28" s="326">
        <f t="shared" si="0"/>
        <v>0.84</v>
      </c>
      <c r="CF28" s="327"/>
      <c r="CG28" s="327"/>
      <c r="CH28" s="327"/>
      <c r="CI28" s="327"/>
      <c r="CJ28" s="327"/>
      <c r="CK28" s="327"/>
      <c r="CL28" s="327"/>
      <c r="CM28" s="327"/>
      <c r="CN28" s="327"/>
      <c r="CO28" s="328"/>
      <c r="CP28" s="97"/>
    </row>
    <row r="29" spans="1:94" ht="12.75">
      <c r="A29" s="349" t="s">
        <v>24</v>
      </c>
      <c r="B29" s="350"/>
      <c r="C29" s="350"/>
      <c r="D29" s="350"/>
      <c r="E29" s="350"/>
      <c r="F29" s="350"/>
      <c r="G29" s="350"/>
      <c r="H29" s="350"/>
      <c r="I29" s="350"/>
      <c r="J29" s="351" t="s">
        <v>229</v>
      </c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  <c r="AQ29" s="352"/>
      <c r="AR29" s="352"/>
      <c r="AS29" s="352"/>
      <c r="AT29" s="352"/>
      <c r="AU29" s="352"/>
      <c r="AV29" s="352"/>
      <c r="AW29" s="352"/>
      <c r="AX29" s="352"/>
      <c r="AY29" s="352"/>
      <c r="AZ29" s="352"/>
      <c r="BA29" s="352"/>
      <c r="BB29" s="352"/>
      <c r="BC29" s="352"/>
      <c r="BD29" s="352"/>
      <c r="BE29" s="352"/>
      <c r="BF29" s="352"/>
      <c r="BG29" s="352"/>
      <c r="BH29" s="352"/>
      <c r="BI29" s="353"/>
      <c r="BJ29" s="326">
        <v>0</v>
      </c>
      <c r="BK29" s="327"/>
      <c r="BL29" s="327"/>
      <c r="BM29" s="327"/>
      <c r="BN29" s="327"/>
      <c r="BO29" s="327"/>
      <c r="BP29" s="327"/>
      <c r="BQ29" s="327"/>
      <c r="BR29" s="327"/>
      <c r="BS29" s="327"/>
      <c r="BT29" s="328"/>
      <c r="BU29" s="322"/>
      <c r="BV29" s="322"/>
      <c r="BW29" s="322"/>
      <c r="BX29" s="322"/>
      <c r="BY29" s="322"/>
      <c r="BZ29" s="322"/>
      <c r="CA29" s="322"/>
      <c r="CB29" s="322"/>
      <c r="CC29" s="322"/>
      <c r="CD29" s="323"/>
      <c r="CE29" s="326">
        <f t="shared" si="0"/>
        <v>0</v>
      </c>
      <c r="CF29" s="327"/>
      <c r="CG29" s="327"/>
      <c r="CH29" s="327"/>
      <c r="CI29" s="327"/>
      <c r="CJ29" s="327"/>
      <c r="CK29" s="327"/>
      <c r="CL29" s="327"/>
      <c r="CM29" s="327"/>
      <c r="CN29" s="327"/>
      <c r="CO29" s="328"/>
      <c r="CP29" s="97"/>
    </row>
    <row r="30" spans="1:94" ht="12.75">
      <c r="A30" s="349" t="s">
        <v>230</v>
      </c>
      <c r="B30" s="350"/>
      <c r="C30" s="350"/>
      <c r="D30" s="350"/>
      <c r="E30" s="350"/>
      <c r="F30" s="350"/>
      <c r="G30" s="350"/>
      <c r="H30" s="350"/>
      <c r="I30" s="350"/>
      <c r="J30" s="351" t="s">
        <v>231</v>
      </c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  <c r="BA30" s="352"/>
      <c r="BB30" s="352"/>
      <c r="BC30" s="352"/>
      <c r="BD30" s="352"/>
      <c r="BE30" s="352"/>
      <c r="BF30" s="352"/>
      <c r="BG30" s="352"/>
      <c r="BH30" s="352"/>
      <c r="BI30" s="353"/>
      <c r="BJ30" s="326">
        <v>0</v>
      </c>
      <c r="BK30" s="327"/>
      <c r="BL30" s="327"/>
      <c r="BM30" s="327"/>
      <c r="BN30" s="327"/>
      <c r="BO30" s="327"/>
      <c r="BP30" s="327"/>
      <c r="BQ30" s="327"/>
      <c r="BR30" s="327"/>
      <c r="BS30" s="327"/>
      <c r="BT30" s="328"/>
      <c r="BU30" s="322"/>
      <c r="BV30" s="322"/>
      <c r="BW30" s="322"/>
      <c r="BX30" s="322"/>
      <c r="BY30" s="322"/>
      <c r="BZ30" s="322"/>
      <c r="CA30" s="322"/>
      <c r="CB30" s="322"/>
      <c r="CC30" s="322"/>
      <c r="CD30" s="323"/>
      <c r="CE30" s="326">
        <f t="shared" si="0"/>
        <v>0</v>
      </c>
      <c r="CF30" s="327"/>
      <c r="CG30" s="327"/>
      <c r="CH30" s="327"/>
      <c r="CI30" s="327"/>
      <c r="CJ30" s="327"/>
      <c r="CK30" s="327"/>
      <c r="CL30" s="327"/>
      <c r="CM30" s="327"/>
      <c r="CN30" s="327"/>
      <c r="CO30" s="328"/>
      <c r="CP30" s="97"/>
    </row>
    <row r="31" spans="1:94" ht="12.75">
      <c r="A31" s="349" t="s">
        <v>232</v>
      </c>
      <c r="B31" s="350"/>
      <c r="C31" s="350"/>
      <c r="D31" s="350"/>
      <c r="E31" s="350"/>
      <c r="F31" s="350"/>
      <c r="G31" s="350"/>
      <c r="H31" s="350"/>
      <c r="I31" s="350"/>
      <c r="J31" s="351" t="s">
        <v>233</v>
      </c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2"/>
      <c r="BF31" s="352"/>
      <c r="BG31" s="352"/>
      <c r="BH31" s="352"/>
      <c r="BI31" s="353"/>
      <c r="BJ31" s="326">
        <v>0</v>
      </c>
      <c r="BK31" s="327"/>
      <c r="BL31" s="327"/>
      <c r="BM31" s="327"/>
      <c r="BN31" s="327"/>
      <c r="BO31" s="327"/>
      <c r="BP31" s="327"/>
      <c r="BQ31" s="327"/>
      <c r="BR31" s="327"/>
      <c r="BS31" s="327"/>
      <c r="BT31" s="328"/>
      <c r="BU31" s="322"/>
      <c r="BV31" s="322"/>
      <c r="BW31" s="322"/>
      <c r="BX31" s="322"/>
      <c r="BY31" s="322"/>
      <c r="BZ31" s="322"/>
      <c r="CA31" s="322"/>
      <c r="CB31" s="322"/>
      <c r="CC31" s="322"/>
      <c r="CD31" s="323"/>
      <c r="CE31" s="326">
        <f t="shared" si="0"/>
        <v>0</v>
      </c>
      <c r="CF31" s="327"/>
      <c r="CG31" s="327"/>
      <c r="CH31" s="327"/>
      <c r="CI31" s="327"/>
      <c r="CJ31" s="327"/>
      <c r="CK31" s="327"/>
      <c r="CL31" s="327"/>
      <c r="CM31" s="327"/>
      <c r="CN31" s="327"/>
      <c r="CO31" s="328"/>
      <c r="CP31" s="97"/>
    </row>
    <row r="32" spans="1:94" ht="12.75">
      <c r="A32" s="349" t="s">
        <v>11</v>
      </c>
      <c r="B32" s="350"/>
      <c r="C32" s="350"/>
      <c r="D32" s="350"/>
      <c r="E32" s="350"/>
      <c r="F32" s="350"/>
      <c r="G32" s="350"/>
      <c r="H32" s="350"/>
      <c r="I32" s="350"/>
      <c r="J32" s="351" t="s">
        <v>234</v>
      </c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B32" s="352"/>
      <c r="BC32" s="352"/>
      <c r="BD32" s="352"/>
      <c r="BE32" s="352"/>
      <c r="BF32" s="352"/>
      <c r="BG32" s="352"/>
      <c r="BH32" s="352"/>
      <c r="BI32" s="353"/>
      <c r="BJ32" s="326">
        <f>SUM(BJ33:BT39)</f>
        <v>0</v>
      </c>
      <c r="BK32" s="327"/>
      <c r="BL32" s="327"/>
      <c r="BM32" s="327"/>
      <c r="BN32" s="327"/>
      <c r="BO32" s="327"/>
      <c r="BP32" s="327"/>
      <c r="BQ32" s="327"/>
      <c r="BR32" s="327"/>
      <c r="BS32" s="327"/>
      <c r="BT32" s="328"/>
      <c r="BU32" s="322"/>
      <c r="BV32" s="322"/>
      <c r="BW32" s="322"/>
      <c r="BX32" s="322"/>
      <c r="BY32" s="322"/>
      <c r="BZ32" s="322"/>
      <c r="CA32" s="322"/>
      <c r="CB32" s="322"/>
      <c r="CC32" s="322"/>
      <c r="CD32" s="323"/>
      <c r="CE32" s="326">
        <f t="shared" si="0"/>
        <v>0</v>
      </c>
      <c r="CF32" s="327"/>
      <c r="CG32" s="327"/>
      <c r="CH32" s="327"/>
      <c r="CI32" s="327"/>
      <c r="CJ32" s="327"/>
      <c r="CK32" s="327"/>
      <c r="CL32" s="327"/>
      <c r="CM32" s="327"/>
      <c r="CN32" s="327"/>
      <c r="CO32" s="328"/>
      <c r="CP32" s="97"/>
    </row>
    <row r="33" spans="1:94" ht="12.75">
      <c r="A33" s="349" t="s">
        <v>25</v>
      </c>
      <c r="B33" s="350"/>
      <c r="C33" s="350"/>
      <c r="D33" s="350"/>
      <c r="E33" s="350"/>
      <c r="F33" s="350"/>
      <c r="G33" s="350"/>
      <c r="H33" s="350"/>
      <c r="I33" s="350"/>
      <c r="J33" s="351" t="s">
        <v>235</v>
      </c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352"/>
      <c r="BH33" s="352"/>
      <c r="BI33" s="353"/>
      <c r="BJ33" s="326">
        <v>0</v>
      </c>
      <c r="BK33" s="327"/>
      <c r="BL33" s="327"/>
      <c r="BM33" s="327"/>
      <c r="BN33" s="327"/>
      <c r="BO33" s="327"/>
      <c r="BP33" s="327"/>
      <c r="BQ33" s="327"/>
      <c r="BR33" s="327"/>
      <c r="BS33" s="327"/>
      <c r="BT33" s="328"/>
      <c r="BU33" s="322"/>
      <c r="BV33" s="322"/>
      <c r="BW33" s="322"/>
      <c r="BX33" s="322"/>
      <c r="BY33" s="322"/>
      <c r="BZ33" s="322"/>
      <c r="CA33" s="322"/>
      <c r="CB33" s="322"/>
      <c r="CC33" s="322"/>
      <c r="CD33" s="323"/>
      <c r="CE33" s="326">
        <f t="shared" si="0"/>
        <v>0</v>
      </c>
      <c r="CF33" s="327"/>
      <c r="CG33" s="327"/>
      <c r="CH33" s="327"/>
      <c r="CI33" s="327"/>
      <c r="CJ33" s="327"/>
      <c r="CK33" s="327"/>
      <c r="CL33" s="327"/>
      <c r="CM33" s="327"/>
      <c r="CN33" s="327"/>
      <c r="CO33" s="328"/>
      <c r="CP33" s="97"/>
    </row>
    <row r="34" spans="1:94" ht="12.75">
      <c r="A34" s="349" t="s">
        <v>236</v>
      </c>
      <c r="B34" s="350"/>
      <c r="C34" s="350"/>
      <c r="D34" s="350"/>
      <c r="E34" s="350"/>
      <c r="F34" s="350"/>
      <c r="G34" s="350"/>
      <c r="H34" s="350"/>
      <c r="I34" s="350"/>
      <c r="J34" s="351" t="s">
        <v>237</v>
      </c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  <c r="AL34" s="352"/>
      <c r="AM34" s="352"/>
      <c r="AN34" s="352"/>
      <c r="AO34" s="352"/>
      <c r="AP34" s="352"/>
      <c r="AQ34" s="352"/>
      <c r="AR34" s="352"/>
      <c r="AS34" s="352"/>
      <c r="AT34" s="352"/>
      <c r="AU34" s="352"/>
      <c r="AV34" s="352"/>
      <c r="AW34" s="352"/>
      <c r="AX34" s="352"/>
      <c r="AY34" s="352"/>
      <c r="AZ34" s="352"/>
      <c r="BA34" s="352"/>
      <c r="BB34" s="352"/>
      <c r="BC34" s="352"/>
      <c r="BD34" s="352"/>
      <c r="BE34" s="352"/>
      <c r="BF34" s="352"/>
      <c r="BG34" s="352"/>
      <c r="BH34" s="352"/>
      <c r="BI34" s="353"/>
      <c r="BJ34" s="326">
        <v>0</v>
      </c>
      <c r="BK34" s="327"/>
      <c r="BL34" s="327"/>
      <c r="BM34" s="327"/>
      <c r="BN34" s="327"/>
      <c r="BO34" s="327"/>
      <c r="BP34" s="327"/>
      <c r="BQ34" s="327"/>
      <c r="BR34" s="327"/>
      <c r="BS34" s="327"/>
      <c r="BT34" s="328"/>
      <c r="BU34" s="322"/>
      <c r="BV34" s="322"/>
      <c r="BW34" s="322"/>
      <c r="BX34" s="322"/>
      <c r="BY34" s="322"/>
      <c r="BZ34" s="322"/>
      <c r="CA34" s="322"/>
      <c r="CB34" s="322"/>
      <c r="CC34" s="322"/>
      <c r="CD34" s="323"/>
      <c r="CE34" s="326">
        <f t="shared" si="0"/>
        <v>0</v>
      </c>
      <c r="CF34" s="327"/>
      <c r="CG34" s="327"/>
      <c r="CH34" s="327"/>
      <c r="CI34" s="327"/>
      <c r="CJ34" s="327"/>
      <c r="CK34" s="327"/>
      <c r="CL34" s="327"/>
      <c r="CM34" s="327"/>
      <c r="CN34" s="327"/>
      <c r="CO34" s="328"/>
      <c r="CP34" s="97"/>
    </row>
    <row r="35" spans="1:94" ht="12.75">
      <c r="A35" s="349" t="s">
        <v>238</v>
      </c>
      <c r="B35" s="350"/>
      <c r="C35" s="350"/>
      <c r="D35" s="350"/>
      <c r="E35" s="350"/>
      <c r="F35" s="350"/>
      <c r="G35" s="350"/>
      <c r="H35" s="350"/>
      <c r="I35" s="350"/>
      <c r="J35" s="351" t="s">
        <v>239</v>
      </c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352"/>
      <c r="AX35" s="352"/>
      <c r="AY35" s="352"/>
      <c r="AZ35" s="352"/>
      <c r="BA35" s="352"/>
      <c r="BB35" s="352"/>
      <c r="BC35" s="352"/>
      <c r="BD35" s="352"/>
      <c r="BE35" s="352"/>
      <c r="BF35" s="352"/>
      <c r="BG35" s="352"/>
      <c r="BH35" s="352"/>
      <c r="BI35" s="353"/>
      <c r="BJ35" s="326">
        <v>0</v>
      </c>
      <c r="BK35" s="327"/>
      <c r="BL35" s="327"/>
      <c r="BM35" s="327"/>
      <c r="BN35" s="327"/>
      <c r="BO35" s="327"/>
      <c r="BP35" s="327"/>
      <c r="BQ35" s="327"/>
      <c r="BR35" s="327"/>
      <c r="BS35" s="327"/>
      <c r="BT35" s="328"/>
      <c r="BU35" s="322"/>
      <c r="BV35" s="322"/>
      <c r="BW35" s="322"/>
      <c r="BX35" s="322"/>
      <c r="BY35" s="322"/>
      <c r="BZ35" s="322"/>
      <c r="CA35" s="322"/>
      <c r="CB35" s="322"/>
      <c r="CC35" s="322"/>
      <c r="CD35" s="323"/>
      <c r="CE35" s="326">
        <f t="shared" si="0"/>
        <v>0</v>
      </c>
      <c r="CF35" s="327"/>
      <c r="CG35" s="327"/>
      <c r="CH35" s="327"/>
      <c r="CI35" s="327"/>
      <c r="CJ35" s="327"/>
      <c r="CK35" s="327"/>
      <c r="CL35" s="327"/>
      <c r="CM35" s="327"/>
      <c r="CN35" s="327"/>
      <c r="CO35" s="328"/>
      <c r="CP35" s="97"/>
    </row>
    <row r="36" spans="1:94" ht="12.75">
      <c r="A36" s="349" t="s">
        <v>240</v>
      </c>
      <c r="B36" s="350"/>
      <c r="C36" s="350"/>
      <c r="D36" s="350"/>
      <c r="E36" s="350"/>
      <c r="F36" s="350"/>
      <c r="G36" s="350"/>
      <c r="H36" s="350"/>
      <c r="I36" s="350"/>
      <c r="J36" s="351" t="s">
        <v>241</v>
      </c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  <c r="AL36" s="352"/>
      <c r="AM36" s="352"/>
      <c r="AN36" s="352"/>
      <c r="AO36" s="352"/>
      <c r="AP36" s="352"/>
      <c r="AQ36" s="352"/>
      <c r="AR36" s="352"/>
      <c r="AS36" s="352"/>
      <c r="AT36" s="352"/>
      <c r="AU36" s="352"/>
      <c r="AV36" s="352"/>
      <c r="AW36" s="352"/>
      <c r="AX36" s="352"/>
      <c r="AY36" s="352"/>
      <c r="AZ36" s="352"/>
      <c r="BA36" s="352"/>
      <c r="BB36" s="352"/>
      <c r="BC36" s="352"/>
      <c r="BD36" s="352"/>
      <c r="BE36" s="352"/>
      <c r="BF36" s="352"/>
      <c r="BG36" s="352"/>
      <c r="BH36" s="352"/>
      <c r="BI36" s="353"/>
      <c r="BJ36" s="326">
        <v>0</v>
      </c>
      <c r="BK36" s="327"/>
      <c r="BL36" s="327"/>
      <c r="BM36" s="327"/>
      <c r="BN36" s="327"/>
      <c r="BO36" s="327"/>
      <c r="BP36" s="327"/>
      <c r="BQ36" s="327"/>
      <c r="BR36" s="327"/>
      <c r="BS36" s="327"/>
      <c r="BT36" s="328"/>
      <c r="BU36" s="322"/>
      <c r="BV36" s="322"/>
      <c r="BW36" s="322"/>
      <c r="BX36" s="322"/>
      <c r="BY36" s="322"/>
      <c r="BZ36" s="322"/>
      <c r="CA36" s="322"/>
      <c r="CB36" s="322"/>
      <c r="CC36" s="322"/>
      <c r="CD36" s="323"/>
      <c r="CE36" s="326">
        <f t="shared" si="0"/>
        <v>0</v>
      </c>
      <c r="CF36" s="327"/>
      <c r="CG36" s="327"/>
      <c r="CH36" s="327"/>
      <c r="CI36" s="327"/>
      <c r="CJ36" s="327"/>
      <c r="CK36" s="327"/>
      <c r="CL36" s="327"/>
      <c r="CM36" s="327"/>
      <c r="CN36" s="327"/>
      <c r="CO36" s="328"/>
      <c r="CP36" s="97"/>
    </row>
    <row r="37" spans="1:94" ht="12.75">
      <c r="A37" s="349" t="s">
        <v>242</v>
      </c>
      <c r="B37" s="350"/>
      <c r="C37" s="350"/>
      <c r="D37" s="350"/>
      <c r="E37" s="350"/>
      <c r="F37" s="350"/>
      <c r="G37" s="350"/>
      <c r="H37" s="350"/>
      <c r="I37" s="350"/>
      <c r="J37" s="351" t="s">
        <v>243</v>
      </c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  <c r="AL37" s="352"/>
      <c r="AM37" s="352"/>
      <c r="AN37" s="352"/>
      <c r="AO37" s="352"/>
      <c r="AP37" s="352"/>
      <c r="AQ37" s="352"/>
      <c r="AR37" s="352"/>
      <c r="AS37" s="352"/>
      <c r="AT37" s="352"/>
      <c r="AU37" s="352"/>
      <c r="AV37" s="352"/>
      <c r="AW37" s="352"/>
      <c r="AX37" s="352"/>
      <c r="AY37" s="352"/>
      <c r="AZ37" s="352"/>
      <c r="BA37" s="352"/>
      <c r="BB37" s="352"/>
      <c r="BC37" s="352"/>
      <c r="BD37" s="352"/>
      <c r="BE37" s="352"/>
      <c r="BF37" s="352"/>
      <c r="BG37" s="352"/>
      <c r="BH37" s="352"/>
      <c r="BI37" s="353"/>
      <c r="BJ37" s="326">
        <v>0</v>
      </c>
      <c r="BK37" s="327"/>
      <c r="BL37" s="327"/>
      <c r="BM37" s="327"/>
      <c r="BN37" s="327"/>
      <c r="BO37" s="327"/>
      <c r="BP37" s="327"/>
      <c r="BQ37" s="327"/>
      <c r="BR37" s="327"/>
      <c r="BS37" s="327"/>
      <c r="BT37" s="328"/>
      <c r="BU37" s="322"/>
      <c r="BV37" s="322"/>
      <c r="BW37" s="322"/>
      <c r="BX37" s="322"/>
      <c r="BY37" s="322"/>
      <c r="BZ37" s="322"/>
      <c r="CA37" s="322"/>
      <c r="CB37" s="322"/>
      <c r="CC37" s="322"/>
      <c r="CD37" s="323"/>
      <c r="CE37" s="326">
        <f t="shared" si="0"/>
        <v>0</v>
      </c>
      <c r="CF37" s="327"/>
      <c r="CG37" s="327"/>
      <c r="CH37" s="327"/>
      <c r="CI37" s="327"/>
      <c r="CJ37" s="327"/>
      <c r="CK37" s="327"/>
      <c r="CL37" s="327"/>
      <c r="CM37" s="327"/>
      <c r="CN37" s="327"/>
      <c r="CO37" s="328"/>
      <c r="CP37" s="97"/>
    </row>
    <row r="38" spans="1:94" ht="12.75">
      <c r="A38" s="349" t="s">
        <v>244</v>
      </c>
      <c r="B38" s="350"/>
      <c r="C38" s="350"/>
      <c r="D38" s="350"/>
      <c r="E38" s="350"/>
      <c r="F38" s="350"/>
      <c r="G38" s="350"/>
      <c r="H38" s="350"/>
      <c r="I38" s="350"/>
      <c r="J38" s="351" t="s">
        <v>245</v>
      </c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2"/>
      <c r="BF38" s="352"/>
      <c r="BG38" s="352"/>
      <c r="BH38" s="352"/>
      <c r="BI38" s="353"/>
      <c r="BJ38" s="326">
        <v>0</v>
      </c>
      <c r="BK38" s="327"/>
      <c r="BL38" s="327"/>
      <c r="BM38" s="327"/>
      <c r="BN38" s="327"/>
      <c r="BO38" s="327"/>
      <c r="BP38" s="327"/>
      <c r="BQ38" s="327"/>
      <c r="BR38" s="327"/>
      <c r="BS38" s="327"/>
      <c r="BT38" s="328"/>
      <c r="BU38" s="322"/>
      <c r="BV38" s="322"/>
      <c r="BW38" s="322"/>
      <c r="BX38" s="322"/>
      <c r="BY38" s="322"/>
      <c r="BZ38" s="322"/>
      <c r="CA38" s="322"/>
      <c r="CB38" s="322"/>
      <c r="CC38" s="322"/>
      <c r="CD38" s="323"/>
      <c r="CE38" s="326">
        <f t="shared" si="0"/>
        <v>0</v>
      </c>
      <c r="CF38" s="327"/>
      <c r="CG38" s="327"/>
      <c r="CH38" s="327"/>
      <c r="CI38" s="327"/>
      <c r="CJ38" s="327"/>
      <c r="CK38" s="327"/>
      <c r="CL38" s="327"/>
      <c r="CM38" s="327"/>
      <c r="CN38" s="327"/>
      <c r="CO38" s="328"/>
      <c r="CP38" s="97"/>
    </row>
    <row r="39" spans="1:94" ht="13.5" thickBot="1">
      <c r="A39" s="361" t="s">
        <v>246</v>
      </c>
      <c r="B39" s="362"/>
      <c r="C39" s="362"/>
      <c r="D39" s="362"/>
      <c r="E39" s="362"/>
      <c r="F39" s="362"/>
      <c r="G39" s="362"/>
      <c r="H39" s="362"/>
      <c r="I39" s="362"/>
      <c r="J39" s="363" t="s">
        <v>247</v>
      </c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5"/>
      <c r="BJ39" s="366">
        <v>0</v>
      </c>
      <c r="BK39" s="367"/>
      <c r="BL39" s="367"/>
      <c r="BM39" s="367"/>
      <c r="BN39" s="367"/>
      <c r="BO39" s="367"/>
      <c r="BP39" s="367"/>
      <c r="BQ39" s="367"/>
      <c r="BR39" s="367"/>
      <c r="BS39" s="367"/>
      <c r="BT39" s="368"/>
      <c r="BU39" s="369"/>
      <c r="BV39" s="369"/>
      <c r="BW39" s="369"/>
      <c r="BX39" s="369"/>
      <c r="BY39" s="369"/>
      <c r="BZ39" s="369"/>
      <c r="CA39" s="369"/>
      <c r="CB39" s="369"/>
      <c r="CC39" s="369"/>
      <c r="CD39" s="370"/>
      <c r="CE39" s="366">
        <v>0</v>
      </c>
      <c r="CF39" s="367"/>
      <c r="CG39" s="367"/>
      <c r="CH39" s="367"/>
      <c r="CI39" s="367"/>
      <c r="CJ39" s="367"/>
      <c r="CK39" s="367"/>
      <c r="CL39" s="367"/>
      <c r="CM39" s="367"/>
      <c r="CN39" s="367"/>
      <c r="CO39" s="368"/>
      <c r="CP39" s="97"/>
    </row>
    <row r="40" spans="1:94" ht="12.75">
      <c r="A40" s="383"/>
      <c r="B40" s="384"/>
      <c r="C40" s="384"/>
      <c r="D40" s="384"/>
      <c r="E40" s="384"/>
      <c r="F40" s="384"/>
      <c r="G40" s="384"/>
      <c r="H40" s="384"/>
      <c r="I40" s="385"/>
      <c r="J40" s="386" t="s">
        <v>248</v>
      </c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8"/>
      <c r="BJ40" s="375">
        <f>BJ16+BJ32</f>
        <v>5.51</v>
      </c>
      <c r="BK40" s="376"/>
      <c r="BL40" s="376"/>
      <c r="BM40" s="376"/>
      <c r="BN40" s="376"/>
      <c r="BO40" s="376"/>
      <c r="BP40" s="376"/>
      <c r="BQ40" s="376"/>
      <c r="BR40" s="376"/>
      <c r="BS40" s="376"/>
      <c r="BT40" s="377"/>
      <c r="BU40" s="371"/>
      <c r="BV40" s="371"/>
      <c r="BW40" s="371"/>
      <c r="BX40" s="371"/>
      <c r="BY40" s="371"/>
      <c r="BZ40" s="371"/>
      <c r="CA40" s="371"/>
      <c r="CB40" s="371"/>
      <c r="CC40" s="371"/>
      <c r="CD40" s="372"/>
      <c r="CE40" s="375">
        <f>CE16+CE32</f>
        <v>5.51</v>
      </c>
      <c r="CF40" s="376"/>
      <c r="CG40" s="376"/>
      <c r="CH40" s="376"/>
      <c r="CI40" s="376"/>
      <c r="CJ40" s="376"/>
      <c r="CK40" s="376"/>
      <c r="CL40" s="376"/>
      <c r="CM40" s="376"/>
      <c r="CN40" s="376"/>
      <c r="CO40" s="377"/>
      <c r="CP40" s="97"/>
    </row>
    <row r="41" spans="1:94" ht="12.75">
      <c r="A41" s="349"/>
      <c r="B41" s="350"/>
      <c r="C41" s="350"/>
      <c r="D41" s="350"/>
      <c r="E41" s="350"/>
      <c r="F41" s="350"/>
      <c r="G41" s="350"/>
      <c r="H41" s="350"/>
      <c r="I41" s="373"/>
      <c r="J41" s="351" t="s">
        <v>249</v>
      </c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352"/>
      <c r="AN41" s="352"/>
      <c r="AO41" s="352"/>
      <c r="AP41" s="352"/>
      <c r="AQ41" s="352"/>
      <c r="AR41" s="352"/>
      <c r="AS41" s="352"/>
      <c r="AT41" s="352"/>
      <c r="AU41" s="352"/>
      <c r="AV41" s="352"/>
      <c r="AW41" s="352"/>
      <c r="AX41" s="352"/>
      <c r="AY41" s="352"/>
      <c r="AZ41" s="352"/>
      <c r="BA41" s="352"/>
      <c r="BB41" s="352"/>
      <c r="BC41" s="352"/>
      <c r="BD41" s="352"/>
      <c r="BE41" s="352"/>
      <c r="BF41" s="352"/>
      <c r="BG41" s="352"/>
      <c r="BH41" s="352"/>
      <c r="BI41" s="353"/>
      <c r="BJ41" s="374"/>
      <c r="BK41" s="322"/>
      <c r="BL41" s="322"/>
      <c r="BM41" s="322"/>
      <c r="BN41" s="322"/>
      <c r="BO41" s="322"/>
      <c r="BP41" s="322"/>
      <c r="BQ41" s="322"/>
      <c r="BR41" s="322"/>
      <c r="BS41" s="322"/>
      <c r="BT41" s="323"/>
      <c r="BU41" s="322"/>
      <c r="BV41" s="322"/>
      <c r="BW41" s="322"/>
      <c r="BX41" s="322"/>
      <c r="BY41" s="322"/>
      <c r="BZ41" s="322"/>
      <c r="CA41" s="322"/>
      <c r="CB41" s="322"/>
      <c r="CC41" s="322"/>
      <c r="CD41" s="323"/>
      <c r="CE41" s="374"/>
      <c r="CF41" s="322"/>
      <c r="CG41" s="322"/>
      <c r="CH41" s="322"/>
      <c r="CI41" s="322"/>
      <c r="CJ41" s="322"/>
      <c r="CK41" s="322"/>
      <c r="CL41" s="322"/>
      <c r="CM41" s="322"/>
      <c r="CN41" s="322"/>
      <c r="CO41" s="323"/>
      <c r="CP41" s="97"/>
    </row>
    <row r="42" spans="1:94" ht="14.25" customHeight="1" thickBot="1">
      <c r="A42" s="361"/>
      <c r="B42" s="362"/>
      <c r="C42" s="362"/>
      <c r="D42" s="362"/>
      <c r="E42" s="362"/>
      <c r="F42" s="362"/>
      <c r="G42" s="362"/>
      <c r="H42" s="362"/>
      <c r="I42" s="378"/>
      <c r="J42" s="379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  <c r="AP42" s="380"/>
      <c r="AQ42" s="380"/>
      <c r="AR42" s="380"/>
      <c r="AS42" s="380"/>
      <c r="AT42" s="380"/>
      <c r="AU42" s="380"/>
      <c r="AV42" s="380"/>
      <c r="AW42" s="380"/>
      <c r="AX42" s="380"/>
      <c r="AY42" s="380"/>
      <c r="AZ42" s="380"/>
      <c r="BA42" s="380"/>
      <c r="BB42" s="380"/>
      <c r="BC42" s="380"/>
      <c r="BD42" s="380"/>
      <c r="BE42" s="380"/>
      <c r="BF42" s="380"/>
      <c r="BG42" s="380"/>
      <c r="BH42" s="380"/>
      <c r="BI42" s="381"/>
      <c r="BJ42" s="382"/>
      <c r="BK42" s="369"/>
      <c r="BL42" s="369"/>
      <c r="BM42" s="369"/>
      <c r="BN42" s="369"/>
      <c r="BO42" s="369"/>
      <c r="BP42" s="369"/>
      <c r="BQ42" s="369"/>
      <c r="BR42" s="369"/>
      <c r="BS42" s="369"/>
      <c r="BT42" s="370"/>
      <c r="BU42" s="369"/>
      <c r="BV42" s="369"/>
      <c r="BW42" s="369"/>
      <c r="BX42" s="369"/>
      <c r="BY42" s="369"/>
      <c r="BZ42" s="369"/>
      <c r="CA42" s="369"/>
      <c r="CB42" s="369"/>
      <c r="CC42" s="369"/>
      <c r="CD42" s="370"/>
      <c r="CE42" s="382"/>
      <c r="CF42" s="369"/>
      <c r="CG42" s="369"/>
      <c r="CH42" s="369"/>
      <c r="CI42" s="369"/>
      <c r="CJ42" s="369"/>
      <c r="CK42" s="369"/>
      <c r="CL42" s="369"/>
      <c r="CM42" s="369"/>
      <c r="CN42" s="369"/>
      <c r="CO42" s="370"/>
      <c r="CP42" s="97"/>
    </row>
    <row r="43" spans="6:95" s="99" customFormat="1" ht="15" customHeight="1">
      <c r="F43" s="100"/>
      <c r="G43" s="100" t="s">
        <v>250</v>
      </c>
      <c r="H43" s="99" t="s">
        <v>251</v>
      </c>
      <c r="CP43" s="101"/>
      <c r="CQ43" s="101"/>
    </row>
    <row r="44" spans="7:95" s="99" customFormat="1" ht="18.75" customHeight="1">
      <c r="G44" s="100" t="s">
        <v>198</v>
      </c>
      <c r="H44" s="99" t="s">
        <v>252</v>
      </c>
      <c r="K44" s="102" t="s">
        <v>200</v>
      </c>
      <c r="L44" s="102"/>
      <c r="M44" s="102"/>
      <c r="N44" s="102"/>
      <c r="O44" s="102"/>
      <c r="BJ44" s="102" t="s">
        <v>201</v>
      </c>
      <c r="CP44" s="101"/>
      <c r="CQ44" s="101"/>
    </row>
    <row r="45" spans="6:95" s="99" customFormat="1" ht="11.25">
      <c r="F45" s="100"/>
      <c r="G45" s="100" t="s">
        <v>250</v>
      </c>
      <c r="H45" s="99" t="s">
        <v>251</v>
      </c>
      <c r="CP45" s="101"/>
      <c r="CQ45" s="101"/>
    </row>
  </sheetData>
  <sheetProtection/>
  <mergeCells count="151">
    <mergeCell ref="CE40:CO40"/>
    <mergeCell ref="CE38:CO38"/>
    <mergeCell ref="A42:I42"/>
    <mergeCell ref="J42:BI42"/>
    <mergeCell ref="BJ42:BT42"/>
    <mergeCell ref="BU42:CD42"/>
    <mergeCell ref="CE42:CO42"/>
    <mergeCell ref="A40:I40"/>
    <mergeCell ref="J40:BI40"/>
    <mergeCell ref="BJ40:BT40"/>
    <mergeCell ref="BU40:CD40"/>
    <mergeCell ref="CE36:CO36"/>
    <mergeCell ref="A41:I41"/>
    <mergeCell ref="J41:BI41"/>
    <mergeCell ref="BJ41:BT41"/>
    <mergeCell ref="BU41:CD41"/>
    <mergeCell ref="CE41:CO41"/>
    <mergeCell ref="A38:I38"/>
    <mergeCell ref="J38:BI38"/>
    <mergeCell ref="BJ38:BT38"/>
    <mergeCell ref="BU38:CD38"/>
    <mergeCell ref="CE34:CO34"/>
    <mergeCell ref="A39:I39"/>
    <mergeCell ref="J39:BI39"/>
    <mergeCell ref="BJ39:BT39"/>
    <mergeCell ref="BU39:CD39"/>
    <mergeCell ref="CE39:CO39"/>
    <mergeCell ref="A36:I36"/>
    <mergeCell ref="J36:BI36"/>
    <mergeCell ref="BJ36:BT36"/>
    <mergeCell ref="BU36:CD36"/>
    <mergeCell ref="CE32:CO32"/>
    <mergeCell ref="A37:I37"/>
    <mergeCell ref="J37:BI37"/>
    <mergeCell ref="BJ37:BT37"/>
    <mergeCell ref="BU37:CD37"/>
    <mergeCell ref="CE37:CO37"/>
    <mergeCell ref="A34:I34"/>
    <mergeCell ref="J34:BI34"/>
    <mergeCell ref="BJ34:BT34"/>
    <mergeCell ref="BU34:CD34"/>
    <mergeCell ref="CE30:CO30"/>
    <mergeCell ref="A35:I35"/>
    <mergeCell ref="J35:BI35"/>
    <mergeCell ref="BJ35:BT35"/>
    <mergeCell ref="BU35:CD35"/>
    <mergeCell ref="CE35:CO35"/>
    <mergeCell ref="A32:I32"/>
    <mergeCell ref="J32:BI32"/>
    <mergeCell ref="BJ32:BT32"/>
    <mergeCell ref="BU32:CD32"/>
    <mergeCell ref="CE28:CO28"/>
    <mergeCell ref="A33:I33"/>
    <mergeCell ref="J33:BI33"/>
    <mergeCell ref="BJ33:BT33"/>
    <mergeCell ref="BU33:CD33"/>
    <mergeCell ref="CE33:CO33"/>
    <mergeCell ref="A30:I30"/>
    <mergeCell ref="J30:BI30"/>
    <mergeCell ref="BJ30:BT30"/>
    <mergeCell ref="BU30:CD30"/>
    <mergeCell ref="CE26:CO26"/>
    <mergeCell ref="A31:I31"/>
    <mergeCell ref="J31:BI31"/>
    <mergeCell ref="BJ31:BT31"/>
    <mergeCell ref="BU31:CD31"/>
    <mergeCell ref="CE31:CO31"/>
    <mergeCell ref="A28:I28"/>
    <mergeCell ref="J28:BI28"/>
    <mergeCell ref="BJ28:BT28"/>
    <mergeCell ref="BU28:CD28"/>
    <mergeCell ref="CE24:CO24"/>
    <mergeCell ref="A29:I29"/>
    <mergeCell ref="J29:BI29"/>
    <mergeCell ref="BJ29:BT29"/>
    <mergeCell ref="BU29:CD29"/>
    <mergeCell ref="CE29:CO29"/>
    <mergeCell ref="A26:I26"/>
    <mergeCell ref="J26:BI26"/>
    <mergeCell ref="BJ26:BT26"/>
    <mergeCell ref="BU26:CD26"/>
    <mergeCell ref="CE22:CO22"/>
    <mergeCell ref="A27:I27"/>
    <mergeCell ref="J27:BI27"/>
    <mergeCell ref="BJ27:BT27"/>
    <mergeCell ref="BU27:CD27"/>
    <mergeCell ref="CE27:CO27"/>
    <mergeCell ref="A24:I24"/>
    <mergeCell ref="J24:BI24"/>
    <mergeCell ref="BJ24:BT24"/>
    <mergeCell ref="BU24:CD24"/>
    <mergeCell ref="CE20:CO20"/>
    <mergeCell ref="A25:I25"/>
    <mergeCell ref="J25:BI25"/>
    <mergeCell ref="BJ25:BT25"/>
    <mergeCell ref="BU25:CD25"/>
    <mergeCell ref="CE25:CO25"/>
    <mergeCell ref="A22:I22"/>
    <mergeCell ref="J22:BI22"/>
    <mergeCell ref="BJ22:BT22"/>
    <mergeCell ref="BU22:CD22"/>
    <mergeCell ref="CE18:CO18"/>
    <mergeCell ref="A23:I23"/>
    <mergeCell ref="J23:BI23"/>
    <mergeCell ref="BJ23:BT23"/>
    <mergeCell ref="BU23:CD23"/>
    <mergeCell ref="CE23:CO23"/>
    <mergeCell ref="A20:I20"/>
    <mergeCell ref="J20:BI20"/>
    <mergeCell ref="BJ20:BT20"/>
    <mergeCell ref="A21:I21"/>
    <mergeCell ref="J21:BI21"/>
    <mergeCell ref="BJ21:BT21"/>
    <mergeCell ref="BU21:CD21"/>
    <mergeCell ref="CE21:CO21"/>
    <mergeCell ref="A18:I18"/>
    <mergeCell ref="J18:BI18"/>
    <mergeCell ref="BJ18:BT18"/>
    <mergeCell ref="J19:BI19"/>
    <mergeCell ref="BJ19:BT19"/>
    <mergeCell ref="BU20:CD20"/>
    <mergeCell ref="CE16:CO16"/>
    <mergeCell ref="CE19:CO19"/>
    <mergeCell ref="A16:I16"/>
    <mergeCell ref="BU16:CD16"/>
    <mergeCell ref="A19:I19"/>
    <mergeCell ref="BU18:CD18"/>
    <mergeCell ref="L12:M12"/>
    <mergeCell ref="BK7:CG7"/>
    <mergeCell ref="J16:BI16"/>
    <mergeCell ref="BJ16:BT16"/>
    <mergeCell ref="A17:I17"/>
    <mergeCell ref="J17:BI17"/>
    <mergeCell ref="BJ17:BT17"/>
    <mergeCell ref="BU17:CD17"/>
    <mergeCell ref="BK5:CL5"/>
    <mergeCell ref="BU1:CO1"/>
    <mergeCell ref="J2:BK2"/>
    <mergeCell ref="L3:M3"/>
    <mergeCell ref="BQ3:CC3"/>
    <mergeCell ref="CE3:CF3"/>
    <mergeCell ref="BK6:CL6"/>
    <mergeCell ref="BU19:CD19"/>
    <mergeCell ref="J11:BK11"/>
    <mergeCell ref="CE17:CO17"/>
    <mergeCell ref="BK4:CL4"/>
    <mergeCell ref="A15:I15"/>
    <mergeCell ref="J15:BI15"/>
    <mergeCell ref="BJ15:BT15"/>
    <mergeCell ref="BU15:CD15"/>
    <mergeCell ref="CE15:CO15"/>
  </mergeCells>
  <printOptions/>
  <pageMargins left="1.07" right="0.51" top="0.43" bottom="0.22" header="0.16" footer="0.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Q45"/>
  <sheetViews>
    <sheetView zoomScaleSheetLayoutView="100" zoomScalePageLayoutView="0" workbookViewId="0" topLeftCell="A1">
      <selection activeCell="BK7" sqref="BK7:CG7"/>
    </sheetView>
  </sheetViews>
  <sheetFormatPr defaultColWidth="9.00390625" defaultRowHeight="12.75"/>
  <cols>
    <col min="1" max="1" width="9.125" style="84" customWidth="1"/>
    <col min="2" max="2" width="1.00390625" style="84" customWidth="1"/>
    <col min="3" max="3" width="4.125" style="84" hidden="1" customWidth="1"/>
    <col min="4" max="9" width="9.125" style="84" hidden="1" customWidth="1"/>
    <col min="10" max="14" width="9.125" style="84" customWidth="1"/>
    <col min="15" max="15" width="2.375" style="84" customWidth="1"/>
    <col min="16" max="16" width="3.125" style="84" hidden="1" customWidth="1"/>
    <col min="17" max="25" width="9.125" style="84" hidden="1" customWidth="1"/>
    <col min="26" max="26" width="6.875" style="84" hidden="1" customWidth="1"/>
    <col min="27" max="34" width="9.125" style="84" hidden="1" customWidth="1"/>
    <col min="35" max="35" width="0.37109375" style="84" hidden="1" customWidth="1"/>
    <col min="36" max="48" width="9.125" style="84" hidden="1" customWidth="1"/>
    <col min="49" max="49" width="0.6171875" style="84" hidden="1" customWidth="1"/>
    <col min="50" max="61" width="9.125" style="84" hidden="1" customWidth="1"/>
    <col min="62" max="62" width="7.75390625" style="84" customWidth="1"/>
    <col min="63" max="63" width="4.625" style="84" customWidth="1"/>
    <col min="64" max="81" width="9.125" style="84" hidden="1" customWidth="1"/>
    <col min="82" max="82" width="2.125" style="84" customWidth="1"/>
    <col min="83" max="83" width="9.125" style="84" customWidth="1"/>
    <col min="84" max="84" width="9.00390625" style="84" customWidth="1"/>
    <col min="85" max="92" width="9.125" style="84" hidden="1" customWidth="1"/>
    <col min="93" max="93" width="3.25390625" style="84" customWidth="1"/>
    <col min="94" max="94" width="1.75390625" style="84" customWidth="1"/>
    <col min="95" max="16384" width="9.125" style="84" customWidth="1"/>
  </cols>
  <sheetData>
    <row r="1" spans="1:93" ht="39" customHeight="1">
      <c r="A1" s="82"/>
      <c r="B1" s="82"/>
      <c r="C1" s="82"/>
      <c r="D1" s="82"/>
      <c r="E1" s="82"/>
      <c r="F1" s="82"/>
      <c r="G1" s="82"/>
      <c r="H1" s="82"/>
      <c r="I1" s="82"/>
      <c r="J1" s="83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335" t="s">
        <v>205</v>
      </c>
      <c r="BV1" s="335"/>
      <c r="BW1" s="335"/>
      <c r="BX1" s="335"/>
      <c r="BY1" s="335"/>
      <c r="BZ1" s="335"/>
      <c r="CA1" s="335"/>
      <c r="CB1" s="335"/>
      <c r="CC1" s="335"/>
      <c r="CD1" s="335"/>
      <c r="CE1" s="335"/>
      <c r="CF1" s="335"/>
      <c r="CG1" s="335"/>
      <c r="CH1" s="335"/>
      <c r="CI1" s="335"/>
      <c r="CJ1" s="335"/>
      <c r="CK1" s="335"/>
      <c r="CL1" s="335"/>
      <c r="CM1" s="335"/>
      <c r="CN1" s="335"/>
      <c r="CO1" s="335"/>
    </row>
    <row r="2" spans="1:93" ht="15.75">
      <c r="A2" s="85"/>
      <c r="B2" s="85"/>
      <c r="C2" s="85"/>
      <c r="D2" s="85"/>
      <c r="E2" s="85"/>
      <c r="F2" s="85"/>
      <c r="G2" s="85"/>
      <c r="H2" s="85"/>
      <c r="I2" s="85"/>
      <c r="J2" s="324"/>
      <c r="K2" s="325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</row>
    <row r="3" spans="1:93" ht="15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336"/>
      <c r="M3" s="337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2"/>
      <c r="BK3" s="82"/>
      <c r="BL3" s="82"/>
      <c r="BM3" s="82"/>
      <c r="BN3" s="82"/>
      <c r="BO3" s="82"/>
      <c r="BP3" s="82"/>
      <c r="BQ3" s="338" t="s">
        <v>206</v>
      </c>
      <c r="BR3" s="338"/>
      <c r="BS3" s="338"/>
      <c r="BT3" s="338"/>
      <c r="BU3" s="338"/>
      <c r="BV3" s="338"/>
      <c r="BW3" s="338"/>
      <c r="BX3" s="338"/>
      <c r="BY3" s="338"/>
      <c r="BZ3" s="338"/>
      <c r="CA3" s="338"/>
      <c r="CB3" s="338"/>
      <c r="CC3" s="338"/>
      <c r="CD3" s="82"/>
      <c r="CE3" s="339" t="s">
        <v>206</v>
      </c>
      <c r="CF3" s="340"/>
      <c r="CG3" s="82"/>
      <c r="CH3" s="82"/>
      <c r="CI3" s="82"/>
      <c r="CJ3" s="82"/>
      <c r="CK3" s="82"/>
      <c r="CL3" s="82"/>
      <c r="CM3" s="86"/>
      <c r="CN3" s="86"/>
      <c r="CO3" s="86"/>
    </row>
    <row r="4" spans="1:93" ht="24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9"/>
      <c r="BK4" s="214" t="s">
        <v>263</v>
      </c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90"/>
      <c r="CN4" s="90"/>
      <c r="CO4" s="90"/>
    </row>
    <row r="5" spans="1:93" ht="22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91"/>
      <c r="BK5" s="221" t="s">
        <v>261</v>
      </c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92"/>
      <c r="CN5" s="92"/>
      <c r="CO5" s="92"/>
    </row>
    <row r="6" spans="1:93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9"/>
      <c r="BK6" s="321" t="s">
        <v>99</v>
      </c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93"/>
      <c r="CN6" s="93"/>
      <c r="CO6" s="93"/>
    </row>
    <row r="7" spans="1:94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94"/>
      <c r="BK7" s="341" t="s">
        <v>279</v>
      </c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95"/>
      <c r="CI7" s="96"/>
      <c r="CJ7" s="95"/>
      <c r="CK7" s="95"/>
      <c r="CL7" s="96"/>
      <c r="CM7" s="95"/>
      <c r="CN7" s="95"/>
      <c r="CO7" s="96"/>
      <c r="CP7" s="97"/>
    </row>
    <row r="8" spans="1:93" ht="12.7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9" t="s">
        <v>117</v>
      </c>
      <c r="BL8" s="82"/>
      <c r="BM8" s="82"/>
      <c r="BN8" s="82"/>
      <c r="BO8" s="82"/>
      <c r="BP8" s="82"/>
      <c r="BQ8" s="82"/>
      <c r="BR8" s="82"/>
      <c r="BS8" s="82"/>
      <c r="BT8" s="82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G8" s="89"/>
      <c r="CH8" s="89"/>
      <c r="CI8" s="89"/>
      <c r="CJ8" s="89"/>
      <c r="CK8" s="89"/>
      <c r="CL8" s="89"/>
      <c r="CM8" s="89"/>
      <c r="CN8" s="89"/>
      <c r="CO8" s="98"/>
    </row>
    <row r="9" spans="1:93" ht="12.7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9"/>
      <c r="BL9" s="82"/>
      <c r="BM9" s="82"/>
      <c r="BN9" s="82"/>
      <c r="BO9" s="82"/>
      <c r="BP9" s="82"/>
      <c r="BQ9" s="82"/>
      <c r="BR9" s="82"/>
      <c r="BS9" s="82"/>
      <c r="BT9" s="82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G9" s="89"/>
      <c r="CH9" s="89"/>
      <c r="CI9" s="89"/>
      <c r="CJ9" s="89"/>
      <c r="CK9" s="89"/>
      <c r="CL9" s="89"/>
      <c r="CM9" s="89"/>
      <c r="CN9" s="89"/>
      <c r="CO9" s="98"/>
    </row>
    <row r="10" spans="1:93" ht="15.75">
      <c r="A10" s="82"/>
      <c r="B10" s="82"/>
      <c r="C10" s="82"/>
      <c r="D10" s="82"/>
      <c r="E10" s="82"/>
      <c r="F10" s="82"/>
      <c r="G10" s="82"/>
      <c r="H10" s="82"/>
      <c r="I10" s="82"/>
      <c r="J10" s="83" t="s">
        <v>204</v>
      </c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G10" s="89"/>
      <c r="CH10" s="89"/>
      <c r="CI10" s="89"/>
      <c r="CJ10" s="89"/>
      <c r="CK10" s="89"/>
      <c r="CL10" s="89"/>
      <c r="CM10" s="89"/>
      <c r="CN10" s="89"/>
      <c r="CO10" s="98"/>
    </row>
    <row r="11" spans="1:93" ht="15.75">
      <c r="A11" s="82"/>
      <c r="B11" s="82"/>
      <c r="C11" s="82"/>
      <c r="D11" s="82"/>
      <c r="E11" s="82"/>
      <c r="F11" s="82"/>
      <c r="G11" s="82"/>
      <c r="H11" s="82"/>
      <c r="I11" s="82"/>
      <c r="J11" s="324" t="s">
        <v>114</v>
      </c>
      <c r="K11" s="325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82"/>
      <c r="BM11" s="82"/>
      <c r="BN11" s="82"/>
      <c r="BO11" s="82"/>
      <c r="BP11" s="82"/>
      <c r="BQ11" s="82"/>
      <c r="BR11" s="82"/>
      <c r="BS11" s="82"/>
      <c r="BT11" s="82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G11" s="89"/>
      <c r="CH11" s="89"/>
      <c r="CI11" s="89"/>
      <c r="CJ11" s="89"/>
      <c r="CK11" s="89"/>
      <c r="CL11" s="89"/>
      <c r="CM11" s="89"/>
      <c r="CN11" s="89"/>
      <c r="CO11" s="98"/>
    </row>
    <row r="12" spans="1:93" ht="15.75">
      <c r="A12" s="82"/>
      <c r="B12" s="82"/>
      <c r="C12" s="82"/>
      <c r="D12" s="82"/>
      <c r="E12" s="82"/>
      <c r="F12" s="82"/>
      <c r="G12" s="82"/>
      <c r="H12" s="82"/>
      <c r="I12" s="82"/>
      <c r="J12" s="86"/>
      <c r="K12" s="86"/>
      <c r="L12" s="336" t="s">
        <v>273</v>
      </c>
      <c r="M12" s="337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G12" s="89"/>
      <c r="CH12" s="89"/>
      <c r="CI12" s="89"/>
      <c r="CJ12" s="89"/>
      <c r="CK12" s="89"/>
      <c r="CL12" s="89"/>
      <c r="CM12" s="89"/>
      <c r="CN12" s="89"/>
      <c r="CO12" s="98"/>
    </row>
    <row r="13" spans="1:93" ht="12.7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9"/>
      <c r="BL13" s="82"/>
      <c r="BM13" s="82"/>
      <c r="BN13" s="82"/>
      <c r="BO13" s="82"/>
      <c r="BP13" s="82"/>
      <c r="BQ13" s="82"/>
      <c r="BR13" s="82"/>
      <c r="BS13" s="82"/>
      <c r="BT13" s="82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G13" s="89"/>
      <c r="CH13" s="89"/>
      <c r="CI13" s="89"/>
      <c r="CJ13" s="89"/>
      <c r="CK13" s="89"/>
      <c r="CL13" s="89"/>
      <c r="CM13" s="89"/>
      <c r="CN13" s="89"/>
      <c r="CO13" s="98"/>
    </row>
    <row r="14" spans="1:93" ht="13.5" thickBo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F14" s="82" t="s">
        <v>207</v>
      </c>
      <c r="CG14" s="82"/>
      <c r="CH14" s="82"/>
      <c r="CI14" s="82"/>
      <c r="CJ14" s="82"/>
      <c r="CK14" s="82"/>
      <c r="CL14" s="82"/>
      <c r="CM14" s="82"/>
      <c r="CN14" s="82"/>
      <c r="CO14" s="82"/>
    </row>
    <row r="15" spans="1:94" ht="53.25" customHeight="1" thickBot="1">
      <c r="A15" s="329" t="s">
        <v>0</v>
      </c>
      <c r="B15" s="330"/>
      <c r="C15" s="330"/>
      <c r="D15" s="330"/>
      <c r="E15" s="330"/>
      <c r="F15" s="330"/>
      <c r="G15" s="330"/>
      <c r="H15" s="330"/>
      <c r="I15" s="331"/>
      <c r="J15" s="329" t="s">
        <v>208</v>
      </c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331"/>
      <c r="BJ15" s="329" t="s">
        <v>272</v>
      </c>
      <c r="BK15" s="330"/>
      <c r="BL15" s="330"/>
      <c r="BM15" s="330"/>
      <c r="BN15" s="330"/>
      <c r="BO15" s="330"/>
      <c r="BP15" s="330"/>
      <c r="BQ15" s="330"/>
      <c r="BR15" s="330"/>
      <c r="BS15" s="330"/>
      <c r="BT15" s="331"/>
      <c r="BU15" s="330"/>
      <c r="BV15" s="330"/>
      <c r="BW15" s="330"/>
      <c r="BX15" s="330"/>
      <c r="BY15" s="330"/>
      <c r="BZ15" s="330"/>
      <c r="CA15" s="330"/>
      <c r="CB15" s="330"/>
      <c r="CC15" s="330"/>
      <c r="CD15" s="331"/>
      <c r="CE15" s="332" t="s">
        <v>51</v>
      </c>
      <c r="CF15" s="333"/>
      <c r="CG15" s="333"/>
      <c r="CH15" s="333"/>
      <c r="CI15" s="333"/>
      <c r="CJ15" s="333"/>
      <c r="CK15" s="333"/>
      <c r="CL15" s="333"/>
      <c r="CM15" s="333"/>
      <c r="CN15" s="333"/>
      <c r="CO15" s="334"/>
      <c r="CP15" s="97"/>
    </row>
    <row r="16" spans="1:94" ht="12.75">
      <c r="A16" s="354" t="s">
        <v>8</v>
      </c>
      <c r="B16" s="355"/>
      <c r="C16" s="355"/>
      <c r="D16" s="355"/>
      <c r="E16" s="355"/>
      <c r="F16" s="355"/>
      <c r="G16" s="355"/>
      <c r="H16" s="355"/>
      <c r="I16" s="355"/>
      <c r="J16" s="343" t="s">
        <v>209</v>
      </c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44"/>
      <c r="BI16" s="345"/>
      <c r="BJ16" s="346">
        <f>BJ17+BJ24+BJ28</f>
        <v>2.7099999999999995</v>
      </c>
      <c r="BK16" s="347"/>
      <c r="BL16" s="347"/>
      <c r="BM16" s="347"/>
      <c r="BN16" s="347"/>
      <c r="BO16" s="347"/>
      <c r="BP16" s="347"/>
      <c r="BQ16" s="347"/>
      <c r="BR16" s="347"/>
      <c r="BS16" s="347"/>
      <c r="BT16" s="348"/>
      <c r="BU16" s="356"/>
      <c r="BV16" s="356"/>
      <c r="BW16" s="356"/>
      <c r="BX16" s="356"/>
      <c r="BY16" s="356"/>
      <c r="BZ16" s="356"/>
      <c r="CA16" s="356"/>
      <c r="CB16" s="356"/>
      <c r="CC16" s="356"/>
      <c r="CD16" s="357"/>
      <c r="CE16" s="346">
        <f aca="true" t="shared" si="0" ref="CE16:CE38">BJ16</f>
        <v>2.7099999999999995</v>
      </c>
      <c r="CF16" s="347"/>
      <c r="CG16" s="347"/>
      <c r="CH16" s="347"/>
      <c r="CI16" s="347"/>
      <c r="CJ16" s="347"/>
      <c r="CK16" s="347"/>
      <c r="CL16" s="347"/>
      <c r="CM16" s="347"/>
      <c r="CN16" s="347"/>
      <c r="CO16" s="348"/>
      <c r="CP16" s="97"/>
    </row>
    <row r="17" spans="1:94" ht="12.75">
      <c r="A17" s="349" t="s">
        <v>21</v>
      </c>
      <c r="B17" s="350"/>
      <c r="C17" s="350"/>
      <c r="D17" s="350"/>
      <c r="E17" s="350"/>
      <c r="F17" s="350"/>
      <c r="G17" s="350"/>
      <c r="H17" s="350"/>
      <c r="I17" s="350"/>
      <c r="J17" s="351" t="s">
        <v>210</v>
      </c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  <c r="BI17" s="353"/>
      <c r="BJ17" s="326">
        <f>BJ20+BJ23+BJ18</f>
        <v>1.297</v>
      </c>
      <c r="BK17" s="327"/>
      <c r="BL17" s="327"/>
      <c r="BM17" s="327"/>
      <c r="BN17" s="327"/>
      <c r="BO17" s="327"/>
      <c r="BP17" s="327"/>
      <c r="BQ17" s="327"/>
      <c r="BR17" s="327"/>
      <c r="BS17" s="327"/>
      <c r="BT17" s="328"/>
      <c r="BU17" s="322"/>
      <c r="BV17" s="322"/>
      <c r="BW17" s="322"/>
      <c r="BX17" s="322"/>
      <c r="BY17" s="322"/>
      <c r="BZ17" s="322"/>
      <c r="CA17" s="322"/>
      <c r="CB17" s="322"/>
      <c r="CC17" s="322"/>
      <c r="CD17" s="323"/>
      <c r="CE17" s="326">
        <f t="shared" si="0"/>
        <v>1.297</v>
      </c>
      <c r="CF17" s="327"/>
      <c r="CG17" s="327"/>
      <c r="CH17" s="327"/>
      <c r="CI17" s="327"/>
      <c r="CJ17" s="327"/>
      <c r="CK17" s="327"/>
      <c r="CL17" s="327"/>
      <c r="CM17" s="327"/>
      <c r="CN17" s="327"/>
      <c r="CO17" s="328"/>
      <c r="CP17" s="97"/>
    </row>
    <row r="18" spans="1:94" ht="12.75">
      <c r="A18" s="349" t="s">
        <v>101</v>
      </c>
      <c r="B18" s="350"/>
      <c r="C18" s="350"/>
      <c r="D18" s="350"/>
      <c r="E18" s="350"/>
      <c r="F18" s="350"/>
      <c r="G18" s="350"/>
      <c r="H18" s="350"/>
      <c r="I18" s="350"/>
      <c r="J18" s="351" t="s">
        <v>211</v>
      </c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3"/>
      <c r="BJ18" s="326">
        <v>1.297</v>
      </c>
      <c r="BK18" s="327"/>
      <c r="BL18" s="327"/>
      <c r="BM18" s="327"/>
      <c r="BN18" s="327"/>
      <c r="BO18" s="327"/>
      <c r="BP18" s="327"/>
      <c r="BQ18" s="327"/>
      <c r="BR18" s="327"/>
      <c r="BS18" s="327"/>
      <c r="BT18" s="328"/>
      <c r="BU18" s="322"/>
      <c r="BV18" s="322"/>
      <c r="BW18" s="322"/>
      <c r="BX18" s="322"/>
      <c r="BY18" s="322"/>
      <c r="BZ18" s="322"/>
      <c r="CA18" s="322"/>
      <c r="CB18" s="322"/>
      <c r="CC18" s="322"/>
      <c r="CD18" s="323"/>
      <c r="CE18" s="326">
        <f t="shared" si="0"/>
        <v>1.297</v>
      </c>
      <c r="CF18" s="327"/>
      <c r="CG18" s="327"/>
      <c r="CH18" s="327"/>
      <c r="CI18" s="327"/>
      <c r="CJ18" s="327"/>
      <c r="CK18" s="327"/>
      <c r="CL18" s="327"/>
      <c r="CM18" s="327"/>
      <c r="CN18" s="327"/>
      <c r="CO18" s="328"/>
      <c r="CP18" s="97"/>
    </row>
    <row r="19" spans="1:94" ht="12.75">
      <c r="A19" s="349" t="s">
        <v>103</v>
      </c>
      <c r="B19" s="350"/>
      <c r="C19" s="350"/>
      <c r="D19" s="350"/>
      <c r="E19" s="350"/>
      <c r="F19" s="350"/>
      <c r="G19" s="350"/>
      <c r="H19" s="350"/>
      <c r="I19" s="350"/>
      <c r="J19" s="351" t="s">
        <v>212</v>
      </c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3"/>
      <c r="BJ19" s="326">
        <v>0</v>
      </c>
      <c r="BK19" s="327"/>
      <c r="BL19" s="327"/>
      <c r="BM19" s="327"/>
      <c r="BN19" s="327"/>
      <c r="BO19" s="327"/>
      <c r="BP19" s="327"/>
      <c r="BQ19" s="327"/>
      <c r="BR19" s="327"/>
      <c r="BS19" s="327"/>
      <c r="BT19" s="328"/>
      <c r="BU19" s="322"/>
      <c r="BV19" s="322"/>
      <c r="BW19" s="322"/>
      <c r="BX19" s="322"/>
      <c r="BY19" s="322"/>
      <c r="BZ19" s="322"/>
      <c r="CA19" s="322"/>
      <c r="CB19" s="322"/>
      <c r="CC19" s="322"/>
      <c r="CD19" s="323"/>
      <c r="CE19" s="326">
        <f t="shared" si="0"/>
        <v>0</v>
      </c>
      <c r="CF19" s="327"/>
      <c r="CG19" s="327"/>
      <c r="CH19" s="327"/>
      <c r="CI19" s="327"/>
      <c r="CJ19" s="327"/>
      <c r="CK19" s="327"/>
      <c r="CL19" s="327"/>
      <c r="CM19" s="327"/>
      <c r="CN19" s="327"/>
      <c r="CO19" s="328"/>
      <c r="CP19" s="97"/>
    </row>
    <row r="20" spans="1:94" ht="27.75" customHeight="1">
      <c r="A20" s="349" t="s">
        <v>213</v>
      </c>
      <c r="B20" s="350"/>
      <c r="C20" s="350"/>
      <c r="D20" s="350"/>
      <c r="E20" s="350"/>
      <c r="F20" s="350"/>
      <c r="G20" s="350"/>
      <c r="H20" s="350"/>
      <c r="I20" s="350"/>
      <c r="J20" s="358" t="s">
        <v>214</v>
      </c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359"/>
      <c r="AP20" s="359"/>
      <c r="AQ20" s="359"/>
      <c r="AR20" s="359"/>
      <c r="AS20" s="359"/>
      <c r="AT20" s="359"/>
      <c r="AU20" s="359"/>
      <c r="AV20" s="359"/>
      <c r="AW20" s="359"/>
      <c r="AX20" s="359"/>
      <c r="AY20" s="359"/>
      <c r="AZ20" s="359"/>
      <c r="BA20" s="359"/>
      <c r="BB20" s="359"/>
      <c r="BC20" s="359"/>
      <c r="BD20" s="359"/>
      <c r="BE20" s="359"/>
      <c r="BF20" s="359"/>
      <c r="BG20" s="359"/>
      <c r="BH20" s="359"/>
      <c r="BI20" s="360"/>
      <c r="BJ20" s="326">
        <f>BJ22</f>
        <v>0</v>
      </c>
      <c r="BK20" s="327"/>
      <c r="BL20" s="327"/>
      <c r="BM20" s="327"/>
      <c r="BN20" s="327"/>
      <c r="BO20" s="327"/>
      <c r="BP20" s="327"/>
      <c r="BQ20" s="327"/>
      <c r="BR20" s="327"/>
      <c r="BS20" s="327"/>
      <c r="BT20" s="328"/>
      <c r="BU20" s="322"/>
      <c r="BV20" s="322"/>
      <c r="BW20" s="322"/>
      <c r="BX20" s="322"/>
      <c r="BY20" s="322"/>
      <c r="BZ20" s="322"/>
      <c r="CA20" s="322"/>
      <c r="CB20" s="322"/>
      <c r="CC20" s="322"/>
      <c r="CD20" s="323"/>
      <c r="CE20" s="326">
        <f t="shared" si="0"/>
        <v>0</v>
      </c>
      <c r="CF20" s="327"/>
      <c r="CG20" s="327"/>
      <c r="CH20" s="327"/>
      <c r="CI20" s="327"/>
      <c r="CJ20" s="327"/>
      <c r="CK20" s="327"/>
      <c r="CL20" s="327"/>
      <c r="CM20" s="327"/>
      <c r="CN20" s="327"/>
      <c r="CO20" s="328"/>
      <c r="CP20" s="97"/>
    </row>
    <row r="21" spans="1:94" ht="12.75">
      <c r="A21" s="349" t="s">
        <v>215</v>
      </c>
      <c r="B21" s="350"/>
      <c r="C21" s="350"/>
      <c r="D21" s="350"/>
      <c r="E21" s="350"/>
      <c r="F21" s="350"/>
      <c r="G21" s="350"/>
      <c r="H21" s="350"/>
      <c r="I21" s="350"/>
      <c r="J21" s="351" t="s">
        <v>216</v>
      </c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2"/>
      <c r="BH21" s="352"/>
      <c r="BI21" s="353"/>
      <c r="BJ21" s="326">
        <v>0</v>
      </c>
      <c r="BK21" s="327"/>
      <c r="BL21" s="327"/>
      <c r="BM21" s="327"/>
      <c r="BN21" s="327"/>
      <c r="BO21" s="327"/>
      <c r="BP21" s="327"/>
      <c r="BQ21" s="327"/>
      <c r="BR21" s="327"/>
      <c r="BS21" s="327"/>
      <c r="BT21" s="328"/>
      <c r="BU21" s="322"/>
      <c r="BV21" s="322"/>
      <c r="BW21" s="322"/>
      <c r="BX21" s="322"/>
      <c r="BY21" s="322"/>
      <c r="BZ21" s="322"/>
      <c r="CA21" s="322"/>
      <c r="CB21" s="322"/>
      <c r="CC21" s="322"/>
      <c r="CD21" s="323"/>
      <c r="CE21" s="326">
        <f t="shared" si="0"/>
        <v>0</v>
      </c>
      <c r="CF21" s="327"/>
      <c r="CG21" s="327"/>
      <c r="CH21" s="327"/>
      <c r="CI21" s="327"/>
      <c r="CJ21" s="327"/>
      <c r="CK21" s="327"/>
      <c r="CL21" s="327"/>
      <c r="CM21" s="327"/>
      <c r="CN21" s="327"/>
      <c r="CO21" s="328"/>
      <c r="CP21" s="97"/>
    </row>
    <row r="22" spans="1:94" ht="12.75">
      <c r="A22" s="349" t="s">
        <v>217</v>
      </c>
      <c r="B22" s="350"/>
      <c r="C22" s="350"/>
      <c r="D22" s="350"/>
      <c r="E22" s="350"/>
      <c r="F22" s="350"/>
      <c r="G22" s="350"/>
      <c r="H22" s="350"/>
      <c r="I22" s="350"/>
      <c r="J22" s="351" t="s">
        <v>218</v>
      </c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352"/>
      <c r="AY22" s="352"/>
      <c r="AZ22" s="352"/>
      <c r="BA22" s="352"/>
      <c r="BB22" s="352"/>
      <c r="BC22" s="352"/>
      <c r="BD22" s="352"/>
      <c r="BE22" s="352"/>
      <c r="BF22" s="352"/>
      <c r="BG22" s="352"/>
      <c r="BH22" s="352"/>
      <c r="BI22" s="353"/>
      <c r="BJ22" s="326"/>
      <c r="BK22" s="327"/>
      <c r="BL22" s="327"/>
      <c r="BM22" s="327"/>
      <c r="BN22" s="327"/>
      <c r="BO22" s="327"/>
      <c r="BP22" s="327"/>
      <c r="BQ22" s="327"/>
      <c r="BR22" s="327"/>
      <c r="BS22" s="327"/>
      <c r="BT22" s="328"/>
      <c r="BU22" s="322"/>
      <c r="BV22" s="322"/>
      <c r="BW22" s="322"/>
      <c r="BX22" s="322"/>
      <c r="BY22" s="322"/>
      <c r="BZ22" s="322"/>
      <c r="CA22" s="322"/>
      <c r="CB22" s="322"/>
      <c r="CC22" s="322"/>
      <c r="CD22" s="323"/>
      <c r="CE22" s="326">
        <f t="shared" si="0"/>
        <v>0</v>
      </c>
      <c r="CF22" s="327"/>
      <c r="CG22" s="327"/>
      <c r="CH22" s="327"/>
      <c r="CI22" s="327"/>
      <c r="CJ22" s="327"/>
      <c r="CK22" s="327"/>
      <c r="CL22" s="327"/>
      <c r="CM22" s="327"/>
      <c r="CN22" s="327"/>
      <c r="CO22" s="328"/>
      <c r="CP22" s="97"/>
    </row>
    <row r="23" spans="1:94" ht="12.75">
      <c r="A23" s="349" t="s">
        <v>219</v>
      </c>
      <c r="B23" s="350"/>
      <c r="C23" s="350"/>
      <c r="D23" s="350"/>
      <c r="E23" s="350"/>
      <c r="F23" s="350"/>
      <c r="G23" s="350"/>
      <c r="H23" s="350"/>
      <c r="I23" s="350"/>
      <c r="J23" s="351" t="s">
        <v>220</v>
      </c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3"/>
      <c r="BJ23" s="326">
        <v>0</v>
      </c>
      <c r="BK23" s="327"/>
      <c r="BL23" s="327"/>
      <c r="BM23" s="327"/>
      <c r="BN23" s="327"/>
      <c r="BO23" s="327"/>
      <c r="BP23" s="327"/>
      <c r="BQ23" s="327"/>
      <c r="BR23" s="327"/>
      <c r="BS23" s="327"/>
      <c r="BT23" s="328"/>
      <c r="BU23" s="322"/>
      <c r="BV23" s="322"/>
      <c r="BW23" s="322"/>
      <c r="BX23" s="322"/>
      <c r="BY23" s="322"/>
      <c r="BZ23" s="322"/>
      <c r="CA23" s="322"/>
      <c r="CB23" s="322"/>
      <c r="CC23" s="322"/>
      <c r="CD23" s="323"/>
      <c r="CE23" s="326">
        <f t="shared" si="0"/>
        <v>0</v>
      </c>
      <c r="CF23" s="327"/>
      <c r="CG23" s="327"/>
      <c r="CH23" s="327"/>
      <c r="CI23" s="327"/>
      <c r="CJ23" s="327"/>
      <c r="CK23" s="327"/>
      <c r="CL23" s="327"/>
      <c r="CM23" s="327"/>
      <c r="CN23" s="327"/>
      <c r="CO23" s="328"/>
      <c r="CP23" s="97"/>
    </row>
    <row r="24" spans="1:94" ht="12.75">
      <c r="A24" s="349" t="s">
        <v>22</v>
      </c>
      <c r="B24" s="350"/>
      <c r="C24" s="350"/>
      <c r="D24" s="350"/>
      <c r="E24" s="350"/>
      <c r="F24" s="350"/>
      <c r="G24" s="350"/>
      <c r="H24" s="350"/>
      <c r="I24" s="350"/>
      <c r="J24" s="351" t="s">
        <v>221</v>
      </c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3"/>
      <c r="BJ24" s="326">
        <f>BJ25</f>
        <v>1</v>
      </c>
      <c r="BK24" s="327"/>
      <c r="BL24" s="327"/>
      <c r="BM24" s="327"/>
      <c r="BN24" s="327"/>
      <c r="BO24" s="327"/>
      <c r="BP24" s="327"/>
      <c r="BQ24" s="327"/>
      <c r="BR24" s="327"/>
      <c r="BS24" s="327"/>
      <c r="BT24" s="328"/>
      <c r="BU24" s="322"/>
      <c r="BV24" s="322"/>
      <c r="BW24" s="322"/>
      <c r="BX24" s="322"/>
      <c r="BY24" s="322"/>
      <c r="BZ24" s="322"/>
      <c r="CA24" s="322"/>
      <c r="CB24" s="322"/>
      <c r="CC24" s="322"/>
      <c r="CD24" s="323"/>
      <c r="CE24" s="326">
        <f t="shared" si="0"/>
        <v>1</v>
      </c>
      <c r="CF24" s="327"/>
      <c r="CG24" s="327"/>
      <c r="CH24" s="327"/>
      <c r="CI24" s="327"/>
      <c r="CJ24" s="327"/>
      <c r="CK24" s="327"/>
      <c r="CL24" s="327"/>
      <c r="CM24" s="327"/>
      <c r="CN24" s="327"/>
      <c r="CO24" s="328"/>
      <c r="CP24" s="97"/>
    </row>
    <row r="25" spans="1:94" ht="12.75">
      <c r="A25" s="349" t="s">
        <v>222</v>
      </c>
      <c r="B25" s="350"/>
      <c r="C25" s="350"/>
      <c r="D25" s="350"/>
      <c r="E25" s="350"/>
      <c r="F25" s="350"/>
      <c r="G25" s="350"/>
      <c r="H25" s="350"/>
      <c r="I25" s="350"/>
      <c r="J25" s="351" t="s">
        <v>223</v>
      </c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352"/>
      <c r="BE25" s="352"/>
      <c r="BF25" s="352"/>
      <c r="BG25" s="352"/>
      <c r="BH25" s="352"/>
      <c r="BI25" s="353"/>
      <c r="BJ25" s="326">
        <v>1</v>
      </c>
      <c r="BK25" s="327"/>
      <c r="BL25" s="327"/>
      <c r="BM25" s="327"/>
      <c r="BN25" s="327"/>
      <c r="BO25" s="327"/>
      <c r="BP25" s="327"/>
      <c r="BQ25" s="327"/>
      <c r="BR25" s="327"/>
      <c r="BS25" s="327"/>
      <c r="BT25" s="328"/>
      <c r="BU25" s="322"/>
      <c r="BV25" s="322"/>
      <c r="BW25" s="322"/>
      <c r="BX25" s="322"/>
      <c r="BY25" s="322"/>
      <c r="BZ25" s="322"/>
      <c r="CA25" s="322"/>
      <c r="CB25" s="322"/>
      <c r="CC25" s="322"/>
      <c r="CD25" s="323"/>
      <c r="CE25" s="326">
        <f t="shared" si="0"/>
        <v>1</v>
      </c>
      <c r="CF25" s="327"/>
      <c r="CG25" s="327"/>
      <c r="CH25" s="327"/>
      <c r="CI25" s="327"/>
      <c r="CJ25" s="327"/>
      <c r="CK25" s="327"/>
      <c r="CL25" s="327"/>
      <c r="CM25" s="327"/>
      <c r="CN25" s="327"/>
      <c r="CO25" s="328"/>
      <c r="CP25" s="97"/>
    </row>
    <row r="26" spans="1:94" ht="12.75">
      <c r="A26" s="349" t="s">
        <v>224</v>
      </c>
      <c r="B26" s="350"/>
      <c r="C26" s="350"/>
      <c r="D26" s="350"/>
      <c r="E26" s="350"/>
      <c r="F26" s="350"/>
      <c r="G26" s="350"/>
      <c r="H26" s="350"/>
      <c r="I26" s="350"/>
      <c r="J26" s="351" t="s">
        <v>225</v>
      </c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  <c r="BA26" s="352"/>
      <c r="BB26" s="352"/>
      <c r="BC26" s="352"/>
      <c r="BD26" s="352"/>
      <c r="BE26" s="352"/>
      <c r="BF26" s="352"/>
      <c r="BG26" s="352"/>
      <c r="BH26" s="352"/>
      <c r="BI26" s="353"/>
      <c r="BJ26" s="326">
        <v>0</v>
      </c>
      <c r="BK26" s="327"/>
      <c r="BL26" s="327"/>
      <c r="BM26" s="327"/>
      <c r="BN26" s="327"/>
      <c r="BO26" s="327"/>
      <c r="BP26" s="327"/>
      <c r="BQ26" s="327"/>
      <c r="BR26" s="327"/>
      <c r="BS26" s="327"/>
      <c r="BT26" s="328"/>
      <c r="BU26" s="322"/>
      <c r="BV26" s="322"/>
      <c r="BW26" s="322"/>
      <c r="BX26" s="322"/>
      <c r="BY26" s="322"/>
      <c r="BZ26" s="322"/>
      <c r="CA26" s="322"/>
      <c r="CB26" s="322"/>
      <c r="CC26" s="322"/>
      <c r="CD26" s="323"/>
      <c r="CE26" s="326">
        <f t="shared" si="0"/>
        <v>0</v>
      </c>
      <c r="CF26" s="327"/>
      <c r="CG26" s="327"/>
      <c r="CH26" s="327"/>
      <c r="CI26" s="327"/>
      <c r="CJ26" s="327"/>
      <c r="CK26" s="327"/>
      <c r="CL26" s="327"/>
      <c r="CM26" s="327"/>
      <c r="CN26" s="327"/>
      <c r="CO26" s="328"/>
      <c r="CP26" s="97"/>
    </row>
    <row r="27" spans="1:94" ht="12.75">
      <c r="A27" s="349" t="s">
        <v>226</v>
      </c>
      <c r="B27" s="350"/>
      <c r="C27" s="350"/>
      <c r="D27" s="350"/>
      <c r="E27" s="350"/>
      <c r="F27" s="350"/>
      <c r="G27" s="350"/>
      <c r="H27" s="350"/>
      <c r="I27" s="350"/>
      <c r="J27" s="351" t="s">
        <v>227</v>
      </c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2"/>
      <c r="BI27" s="353"/>
      <c r="BJ27" s="326">
        <v>0</v>
      </c>
      <c r="BK27" s="327"/>
      <c r="BL27" s="327"/>
      <c r="BM27" s="327"/>
      <c r="BN27" s="327"/>
      <c r="BO27" s="327"/>
      <c r="BP27" s="327"/>
      <c r="BQ27" s="327"/>
      <c r="BR27" s="327"/>
      <c r="BS27" s="327"/>
      <c r="BT27" s="328"/>
      <c r="BU27" s="322"/>
      <c r="BV27" s="322"/>
      <c r="BW27" s="322"/>
      <c r="BX27" s="322"/>
      <c r="BY27" s="322"/>
      <c r="BZ27" s="322"/>
      <c r="CA27" s="322"/>
      <c r="CB27" s="322"/>
      <c r="CC27" s="322"/>
      <c r="CD27" s="323"/>
      <c r="CE27" s="326">
        <f t="shared" si="0"/>
        <v>0</v>
      </c>
      <c r="CF27" s="327"/>
      <c r="CG27" s="327"/>
      <c r="CH27" s="327"/>
      <c r="CI27" s="327"/>
      <c r="CJ27" s="327"/>
      <c r="CK27" s="327"/>
      <c r="CL27" s="327"/>
      <c r="CM27" s="327"/>
      <c r="CN27" s="327"/>
      <c r="CO27" s="328"/>
      <c r="CP27" s="97"/>
    </row>
    <row r="28" spans="1:94" ht="12.75">
      <c r="A28" s="349" t="s">
        <v>23</v>
      </c>
      <c r="B28" s="350"/>
      <c r="C28" s="350"/>
      <c r="D28" s="350"/>
      <c r="E28" s="350"/>
      <c r="F28" s="350"/>
      <c r="G28" s="350"/>
      <c r="H28" s="350"/>
      <c r="I28" s="350"/>
      <c r="J28" s="351" t="s">
        <v>228</v>
      </c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52"/>
      <c r="AR28" s="352"/>
      <c r="AS28" s="352"/>
      <c r="AT28" s="352"/>
      <c r="AU28" s="352"/>
      <c r="AV28" s="352"/>
      <c r="AW28" s="352"/>
      <c r="AX28" s="352"/>
      <c r="AY28" s="352"/>
      <c r="AZ28" s="352"/>
      <c r="BA28" s="352"/>
      <c r="BB28" s="352"/>
      <c r="BC28" s="352"/>
      <c r="BD28" s="352"/>
      <c r="BE28" s="352"/>
      <c r="BF28" s="352"/>
      <c r="BG28" s="352"/>
      <c r="BH28" s="352"/>
      <c r="BI28" s="353"/>
      <c r="BJ28" s="326">
        <v>0.413</v>
      </c>
      <c r="BK28" s="327"/>
      <c r="BL28" s="327"/>
      <c r="BM28" s="327"/>
      <c r="BN28" s="327"/>
      <c r="BO28" s="327"/>
      <c r="BP28" s="327"/>
      <c r="BQ28" s="327"/>
      <c r="BR28" s="327"/>
      <c r="BS28" s="327"/>
      <c r="BT28" s="328"/>
      <c r="BU28" s="322"/>
      <c r="BV28" s="322"/>
      <c r="BW28" s="322"/>
      <c r="BX28" s="322"/>
      <c r="BY28" s="322"/>
      <c r="BZ28" s="322"/>
      <c r="CA28" s="322"/>
      <c r="CB28" s="322"/>
      <c r="CC28" s="322"/>
      <c r="CD28" s="323"/>
      <c r="CE28" s="326">
        <f t="shared" si="0"/>
        <v>0.413</v>
      </c>
      <c r="CF28" s="327"/>
      <c r="CG28" s="327"/>
      <c r="CH28" s="327"/>
      <c r="CI28" s="327"/>
      <c r="CJ28" s="327"/>
      <c r="CK28" s="327"/>
      <c r="CL28" s="327"/>
      <c r="CM28" s="327"/>
      <c r="CN28" s="327"/>
      <c r="CO28" s="328"/>
      <c r="CP28" s="97"/>
    </row>
    <row r="29" spans="1:94" ht="12.75">
      <c r="A29" s="349" t="s">
        <v>24</v>
      </c>
      <c r="B29" s="350"/>
      <c r="C29" s="350"/>
      <c r="D29" s="350"/>
      <c r="E29" s="350"/>
      <c r="F29" s="350"/>
      <c r="G29" s="350"/>
      <c r="H29" s="350"/>
      <c r="I29" s="350"/>
      <c r="J29" s="351" t="s">
        <v>229</v>
      </c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  <c r="AQ29" s="352"/>
      <c r="AR29" s="352"/>
      <c r="AS29" s="352"/>
      <c r="AT29" s="352"/>
      <c r="AU29" s="352"/>
      <c r="AV29" s="352"/>
      <c r="AW29" s="352"/>
      <c r="AX29" s="352"/>
      <c r="AY29" s="352"/>
      <c r="AZ29" s="352"/>
      <c r="BA29" s="352"/>
      <c r="BB29" s="352"/>
      <c r="BC29" s="352"/>
      <c r="BD29" s="352"/>
      <c r="BE29" s="352"/>
      <c r="BF29" s="352"/>
      <c r="BG29" s="352"/>
      <c r="BH29" s="352"/>
      <c r="BI29" s="353"/>
      <c r="BJ29" s="326">
        <v>0</v>
      </c>
      <c r="BK29" s="327"/>
      <c r="BL29" s="327"/>
      <c r="BM29" s="327"/>
      <c r="BN29" s="327"/>
      <c r="BO29" s="327"/>
      <c r="BP29" s="327"/>
      <c r="BQ29" s="327"/>
      <c r="BR29" s="327"/>
      <c r="BS29" s="327"/>
      <c r="BT29" s="328"/>
      <c r="BU29" s="322"/>
      <c r="BV29" s="322"/>
      <c r="BW29" s="322"/>
      <c r="BX29" s="322"/>
      <c r="BY29" s="322"/>
      <c r="BZ29" s="322"/>
      <c r="CA29" s="322"/>
      <c r="CB29" s="322"/>
      <c r="CC29" s="322"/>
      <c r="CD29" s="323"/>
      <c r="CE29" s="326">
        <f t="shared" si="0"/>
        <v>0</v>
      </c>
      <c r="CF29" s="327"/>
      <c r="CG29" s="327"/>
      <c r="CH29" s="327"/>
      <c r="CI29" s="327"/>
      <c r="CJ29" s="327"/>
      <c r="CK29" s="327"/>
      <c r="CL29" s="327"/>
      <c r="CM29" s="327"/>
      <c r="CN29" s="327"/>
      <c r="CO29" s="328"/>
      <c r="CP29" s="97"/>
    </row>
    <row r="30" spans="1:94" ht="12.75">
      <c r="A30" s="349" t="s">
        <v>230</v>
      </c>
      <c r="B30" s="350"/>
      <c r="C30" s="350"/>
      <c r="D30" s="350"/>
      <c r="E30" s="350"/>
      <c r="F30" s="350"/>
      <c r="G30" s="350"/>
      <c r="H30" s="350"/>
      <c r="I30" s="350"/>
      <c r="J30" s="351" t="s">
        <v>231</v>
      </c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  <c r="BA30" s="352"/>
      <c r="BB30" s="352"/>
      <c r="BC30" s="352"/>
      <c r="BD30" s="352"/>
      <c r="BE30" s="352"/>
      <c r="BF30" s="352"/>
      <c r="BG30" s="352"/>
      <c r="BH30" s="352"/>
      <c r="BI30" s="353"/>
      <c r="BJ30" s="326">
        <v>0</v>
      </c>
      <c r="BK30" s="327"/>
      <c r="BL30" s="327"/>
      <c r="BM30" s="327"/>
      <c r="BN30" s="327"/>
      <c r="BO30" s="327"/>
      <c r="BP30" s="327"/>
      <c r="BQ30" s="327"/>
      <c r="BR30" s="327"/>
      <c r="BS30" s="327"/>
      <c r="BT30" s="328"/>
      <c r="BU30" s="322"/>
      <c r="BV30" s="322"/>
      <c r="BW30" s="322"/>
      <c r="BX30" s="322"/>
      <c r="BY30" s="322"/>
      <c r="BZ30" s="322"/>
      <c r="CA30" s="322"/>
      <c r="CB30" s="322"/>
      <c r="CC30" s="322"/>
      <c r="CD30" s="323"/>
      <c r="CE30" s="326">
        <f t="shared" si="0"/>
        <v>0</v>
      </c>
      <c r="CF30" s="327"/>
      <c r="CG30" s="327"/>
      <c r="CH30" s="327"/>
      <c r="CI30" s="327"/>
      <c r="CJ30" s="327"/>
      <c r="CK30" s="327"/>
      <c r="CL30" s="327"/>
      <c r="CM30" s="327"/>
      <c r="CN30" s="327"/>
      <c r="CO30" s="328"/>
      <c r="CP30" s="97"/>
    </row>
    <row r="31" spans="1:94" ht="12.75">
      <c r="A31" s="349" t="s">
        <v>232</v>
      </c>
      <c r="B31" s="350"/>
      <c r="C31" s="350"/>
      <c r="D31" s="350"/>
      <c r="E31" s="350"/>
      <c r="F31" s="350"/>
      <c r="G31" s="350"/>
      <c r="H31" s="350"/>
      <c r="I31" s="350"/>
      <c r="J31" s="351" t="s">
        <v>233</v>
      </c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2"/>
      <c r="BF31" s="352"/>
      <c r="BG31" s="352"/>
      <c r="BH31" s="352"/>
      <c r="BI31" s="353"/>
      <c r="BJ31" s="326">
        <v>0</v>
      </c>
      <c r="BK31" s="327"/>
      <c r="BL31" s="327"/>
      <c r="BM31" s="327"/>
      <c r="BN31" s="327"/>
      <c r="BO31" s="327"/>
      <c r="BP31" s="327"/>
      <c r="BQ31" s="327"/>
      <c r="BR31" s="327"/>
      <c r="BS31" s="327"/>
      <c r="BT31" s="328"/>
      <c r="BU31" s="322"/>
      <c r="BV31" s="322"/>
      <c r="BW31" s="322"/>
      <c r="BX31" s="322"/>
      <c r="BY31" s="322"/>
      <c r="BZ31" s="322"/>
      <c r="CA31" s="322"/>
      <c r="CB31" s="322"/>
      <c r="CC31" s="322"/>
      <c r="CD31" s="323"/>
      <c r="CE31" s="326">
        <f t="shared" si="0"/>
        <v>0</v>
      </c>
      <c r="CF31" s="327"/>
      <c r="CG31" s="327"/>
      <c r="CH31" s="327"/>
      <c r="CI31" s="327"/>
      <c r="CJ31" s="327"/>
      <c r="CK31" s="327"/>
      <c r="CL31" s="327"/>
      <c r="CM31" s="327"/>
      <c r="CN31" s="327"/>
      <c r="CO31" s="328"/>
      <c r="CP31" s="97"/>
    </row>
    <row r="32" spans="1:94" ht="12.75">
      <c r="A32" s="349" t="s">
        <v>11</v>
      </c>
      <c r="B32" s="350"/>
      <c r="C32" s="350"/>
      <c r="D32" s="350"/>
      <c r="E32" s="350"/>
      <c r="F32" s="350"/>
      <c r="G32" s="350"/>
      <c r="H32" s="350"/>
      <c r="I32" s="350"/>
      <c r="J32" s="351" t="s">
        <v>234</v>
      </c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B32" s="352"/>
      <c r="BC32" s="352"/>
      <c r="BD32" s="352"/>
      <c r="BE32" s="352"/>
      <c r="BF32" s="352"/>
      <c r="BG32" s="352"/>
      <c r="BH32" s="352"/>
      <c r="BI32" s="353"/>
      <c r="BJ32" s="326">
        <f>SUM(BJ33:BT39)</f>
        <v>0</v>
      </c>
      <c r="BK32" s="327"/>
      <c r="BL32" s="327"/>
      <c r="BM32" s="327"/>
      <c r="BN32" s="327"/>
      <c r="BO32" s="327"/>
      <c r="BP32" s="327"/>
      <c r="BQ32" s="327"/>
      <c r="BR32" s="327"/>
      <c r="BS32" s="327"/>
      <c r="BT32" s="328"/>
      <c r="BU32" s="322"/>
      <c r="BV32" s="322"/>
      <c r="BW32" s="322"/>
      <c r="BX32" s="322"/>
      <c r="BY32" s="322"/>
      <c r="BZ32" s="322"/>
      <c r="CA32" s="322"/>
      <c r="CB32" s="322"/>
      <c r="CC32" s="322"/>
      <c r="CD32" s="323"/>
      <c r="CE32" s="326">
        <f t="shared" si="0"/>
        <v>0</v>
      </c>
      <c r="CF32" s="327"/>
      <c r="CG32" s="327"/>
      <c r="CH32" s="327"/>
      <c r="CI32" s="327"/>
      <c r="CJ32" s="327"/>
      <c r="CK32" s="327"/>
      <c r="CL32" s="327"/>
      <c r="CM32" s="327"/>
      <c r="CN32" s="327"/>
      <c r="CO32" s="328"/>
      <c r="CP32" s="97"/>
    </row>
    <row r="33" spans="1:94" ht="12.75">
      <c r="A33" s="349" t="s">
        <v>25</v>
      </c>
      <c r="B33" s="350"/>
      <c r="C33" s="350"/>
      <c r="D33" s="350"/>
      <c r="E33" s="350"/>
      <c r="F33" s="350"/>
      <c r="G33" s="350"/>
      <c r="H33" s="350"/>
      <c r="I33" s="350"/>
      <c r="J33" s="351" t="s">
        <v>235</v>
      </c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352"/>
      <c r="BH33" s="352"/>
      <c r="BI33" s="353"/>
      <c r="BJ33" s="326">
        <v>0</v>
      </c>
      <c r="BK33" s="327"/>
      <c r="BL33" s="327"/>
      <c r="BM33" s="327"/>
      <c r="BN33" s="327"/>
      <c r="BO33" s="327"/>
      <c r="BP33" s="327"/>
      <c r="BQ33" s="327"/>
      <c r="BR33" s="327"/>
      <c r="BS33" s="327"/>
      <c r="BT33" s="328"/>
      <c r="BU33" s="322"/>
      <c r="BV33" s="322"/>
      <c r="BW33" s="322"/>
      <c r="BX33" s="322"/>
      <c r="BY33" s="322"/>
      <c r="BZ33" s="322"/>
      <c r="CA33" s="322"/>
      <c r="CB33" s="322"/>
      <c r="CC33" s="322"/>
      <c r="CD33" s="323"/>
      <c r="CE33" s="326">
        <f t="shared" si="0"/>
        <v>0</v>
      </c>
      <c r="CF33" s="327"/>
      <c r="CG33" s="327"/>
      <c r="CH33" s="327"/>
      <c r="CI33" s="327"/>
      <c r="CJ33" s="327"/>
      <c r="CK33" s="327"/>
      <c r="CL33" s="327"/>
      <c r="CM33" s="327"/>
      <c r="CN33" s="327"/>
      <c r="CO33" s="328"/>
      <c r="CP33" s="97"/>
    </row>
    <row r="34" spans="1:94" ht="12.75">
      <c r="A34" s="349" t="s">
        <v>236</v>
      </c>
      <c r="B34" s="350"/>
      <c r="C34" s="350"/>
      <c r="D34" s="350"/>
      <c r="E34" s="350"/>
      <c r="F34" s="350"/>
      <c r="G34" s="350"/>
      <c r="H34" s="350"/>
      <c r="I34" s="350"/>
      <c r="J34" s="351" t="s">
        <v>237</v>
      </c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  <c r="AL34" s="352"/>
      <c r="AM34" s="352"/>
      <c r="AN34" s="352"/>
      <c r="AO34" s="352"/>
      <c r="AP34" s="352"/>
      <c r="AQ34" s="352"/>
      <c r="AR34" s="352"/>
      <c r="AS34" s="352"/>
      <c r="AT34" s="352"/>
      <c r="AU34" s="352"/>
      <c r="AV34" s="352"/>
      <c r="AW34" s="352"/>
      <c r="AX34" s="352"/>
      <c r="AY34" s="352"/>
      <c r="AZ34" s="352"/>
      <c r="BA34" s="352"/>
      <c r="BB34" s="352"/>
      <c r="BC34" s="352"/>
      <c r="BD34" s="352"/>
      <c r="BE34" s="352"/>
      <c r="BF34" s="352"/>
      <c r="BG34" s="352"/>
      <c r="BH34" s="352"/>
      <c r="BI34" s="353"/>
      <c r="BJ34" s="326">
        <v>0</v>
      </c>
      <c r="BK34" s="327"/>
      <c r="BL34" s="327"/>
      <c r="BM34" s="327"/>
      <c r="BN34" s="327"/>
      <c r="BO34" s="327"/>
      <c r="BP34" s="327"/>
      <c r="BQ34" s="327"/>
      <c r="BR34" s="327"/>
      <c r="BS34" s="327"/>
      <c r="BT34" s="328"/>
      <c r="BU34" s="322"/>
      <c r="BV34" s="322"/>
      <c r="BW34" s="322"/>
      <c r="BX34" s="322"/>
      <c r="BY34" s="322"/>
      <c r="BZ34" s="322"/>
      <c r="CA34" s="322"/>
      <c r="CB34" s="322"/>
      <c r="CC34" s="322"/>
      <c r="CD34" s="323"/>
      <c r="CE34" s="326">
        <f t="shared" si="0"/>
        <v>0</v>
      </c>
      <c r="CF34" s="327"/>
      <c r="CG34" s="327"/>
      <c r="CH34" s="327"/>
      <c r="CI34" s="327"/>
      <c r="CJ34" s="327"/>
      <c r="CK34" s="327"/>
      <c r="CL34" s="327"/>
      <c r="CM34" s="327"/>
      <c r="CN34" s="327"/>
      <c r="CO34" s="328"/>
      <c r="CP34" s="97"/>
    </row>
    <row r="35" spans="1:94" ht="12.75">
      <c r="A35" s="349" t="s">
        <v>238</v>
      </c>
      <c r="B35" s="350"/>
      <c r="C35" s="350"/>
      <c r="D35" s="350"/>
      <c r="E35" s="350"/>
      <c r="F35" s="350"/>
      <c r="G35" s="350"/>
      <c r="H35" s="350"/>
      <c r="I35" s="350"/>
      <c r="J35" s="351" t="s">
        <v>239</v>
      </c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352"/>
      <c r="AX35" s="352"/>
      <c r="AY35" s="352"/>
      <c r="AZ35" s="352"/>
      <c r="BA35" s="352"/>
      <c r="BB35" s="352"/>
      <c r="BC35" s="352"/>
      <c r="BD35" s="352"/>
      <c r="BE35" s="352"/>
      <c r="BF35" s="352"/>
      <c r="BG35" s="352"/>
      <c r="BH35" s="352"/>
      <c r="BI35" s="353"/>
      <c r="BJ35" s="326">
        <v>0</v>
      </c>
      <c r="BK35" s="327"/>
      <c r="BL35" s="327"/>
      <c r="BM35" s="327"/>
      <c r="BN35" s="327"/>
      <c r="BO35" s="327"/>
      <c r="BP35" s="327"/>
      <c r="BQ35" s="327"/>
      <c r="BR35" s="327"/>
      <c r="BS35" s="327"/>
      <c r="BT35" s="328"/>
      <c r="BU35" s="322"/>
      <c r="BV35" s="322"/>
      <c r="BW35" s="322"/>
      <c r="BX35" s="322"/>
      <c r="BY35" s="322"/>
      <c r="BZ35" s="322"/>
      <c r="CA35" s="322"/>
      <c r="CB35" s="322"/>
      <c r="CC35" s="322"/>
      <c r="CD35" s="323"/>
      <c r="CE35" s="326">
        <f t="shared" si="0"/>
        <v>0</v>
      </c>
      <c r="CF35" s="327"/>
      <c r="CG35" s="327"/>
      <c r="CH35" s="327"/>
      <c r="CI35" s="327"/>
      <c r="CJ35" s="327"/>
      <c r="CK35" s="327"/>
      <c r="CL35" s="327"/>
      <c r="CM35" s="327"/>
      <c r="CN35" s="327"/>
      <c r="CO35" s="328"/>
      <c r="CP35" s="97"/>
    </row>
    <row r="36" spans="1:94" ht="12.75">
      <c r="A36" s="349" t="s">
        <v>240</v>
      </c>
      <c r="B36" s="350"/>
      <c r="C36" s="350"/>
      <c r="D36" s="350"/>
      <c r="E36" s="350"/>
      <c r="F36" s="350"/>
      <c r="G36" s="350"/>
      <c r="H36" s="350"/>
      <c r="I36" s="350"/>
      <c r="J36" s="351" t="s">
        <v>241</v>
      </c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  <c r="AL36" s="352"/>
      <c r="AM36" s="352"/>
      <c r="AN36" s="352"/>
      <c r="AO36" s="352"/>
      <c r="AP36" s="352"/>
      <c r="AQ36" s="352"/>
      <c r="AR36" s="352"/>
      <c r="AS36" s="352"/>
      <c r="AT36" s="352"/>
      <c r="AU36" s="352"/>
      <c r="AV36" s="352"/>
      <c r="AW36" s="352"/>
      <c r="AX36" s="352"/>
      <c r="AY36" s="352"/>
      <c r="AZ36" s="352"/>
      <c r="BA36" s="352"/>
      <c r="BB36" s="352"/>
      <c r="BC36" s="352"/>
      <c r="BD36" s="352"/>
      <c r="BE36" s="352"/>
      <c r="BF36" s="352"/>
      <c r="BG36" s="352"/>
      <c r="BH36" s="352"/>
      <c r="BI36" s="353"/>
      <c r="BJ36" s="326">
        <v>0</v>
      </c>
      <c r="BK36" s="327"/>
      <c r="BL36" s="327"/>
      <c r="BM36" s="327"/>
      <c r="BN36" s="327"/>
      <c r="BO36" s="327"/>
      <c r="BP36" s="327"/>
      <c r="BQ36" s="327"/>
      <c r="BR36" s="327"/>
      <c r="BS36" s="327"/>
      <c r="BT36" s="328"/>
      <c r="BU36" s="322"/>
      <c r="BV36" s="322"/>
      <c r="BW36" s="322"/>
      <c r="BX36" s="322"/>
      <c r="BY36" s="322"/>
      <c r="BZ36" s="322"/>
      <c r="CA36" s="322"/>
      <c r="CB36" s="322"/>
      <c r="CC36" s="322"/>
      <c r="CD36" s="323"/>
      <c r="CE36" s="326">
        <f t="shared" si="0"/>
        <v>0</v>
      </c>
      <c r="CF36" s="327"/>
      <c r="CG36" s="327"/>
      <c r="CH36" s="327"/>
      <c r="CI36" s="327"/>
      <c r="CJ36" s="327"/>
      <c r="CK36" s="327"/>
      <c r="CL36" s="327"/>
      <c r="CM36" s="327"/>
      <c r="CN36" s="327"/>
      <c r="CO36" s="328"/>
      <c r="CP36" s="97"/>
    </row>
    <row r="37" spans="1:94" ht="12.75">
      <c r="A37" s="349" t="s">
        <v>242</v>
      </c>
      <c r="B37" s="350"/>
      <c r="C37" s="350"/>
      <c r="D37" s="350"/>
      <c r="E37" s="350"/>
      <c r="F37" s="350"/>
      <c r="G37" s="350"/>
      <c r="H37" s="350"/>
      <c r="I37" s="350"/>
      <c r="J37" s="351" t="s">
        <v>243</v>
      </c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  <c r="AL37" s="352"/>
      <c r="AM37" s="352"/>
      <c r="AN37" s="352"/>
      <c r="AO37" s="352"/>
      <c r="AP37" s="352"/>
      <c r="AQ37" s="352"/>
      <c r="AR37" s="352"/>
      <c r="AS37" s="352"/>
      <c r="AT37" s="352"/>
      <c r="AU37" s="352"/>
      <c r="AV37" s="352"/>
      <c r="AW37" s="352"/>
      <c r="AX37" s="352"/>
      <c r="AY37" s="352"/>
      <c r="AZ37" s="352"/>
      <c r="BA37" s="352"/>
      <c r="BB37" s="352"/>
      <c r="BC37" s="352"/>
      <c r="BD37" s="352"/>
      <c r="BE37" s="352"/>
      <c r="BF37" s="352"/>
      <c r="BG37" s="352"/>
      <c r="BH37" s="352"/>
      <c r="BI37" s="353"/>
      <c r="BJ37" s="326">
        <v>0</v>
      </c>
      <c r="BK37" s="327"/>
      <c r="BL37" s="327"/>
      <c r="BM37" s="327"/>
      <c r="BN37" s="327"/>
      <c r="BO37" s="327"/>
      <c r="BP37" s="327"/>
      <c r="BQ37" s="327"/>
      <c r="BR37" s="327"/>
      <c r="BS37" s="327"/>
      <c r="BT37" s="328"/>
      <c r="BU37" s="322"/>
      <c r="BV37" s="322"/>
      <c r="BW37" s="322"/>
      <c r="BX37" s="322"/>
      <c r="BY37" s="322"/>
      <c r="BZ37" s="322"/>
      <c r="CA37" s="322"/>
      <c r="CB37" s="322"/>
      <c r="CC37" s="322"/>
      <c r="CD37" s="323"/>
      <c r="CE37" s="326">
        <f t="shared" si="0"/>
        <v>0</v>
      </c>
      <c r="CF37" s="327"/>
      <c r="CG37" s="327"/>
      <c r="CH37" s="327"/>
      <c r="CI37" s="327"/>
      <c r="CJ37" s="327"/>
      <c r="CK37" s="327"/>
      <c r="CL37" s="327"/>
      <c r="CM37" s="327"/>
      <c r="CN37" s="327"/>
      <c r="CO37" s="328"/>
      <c r="CP37" s="97"/>
    </row>
    <row r="38" spans="1:94" ht="12.75">
      <c r="A38" s="349" t="s">
        <v>244</v>
      </c>
      <c r="B38" s="350"/>
      <c r="C38" s="350"/>
      <c r="D38" s="350"/>
      <c r="E38" s="350"/>
      <c r="F38" s="350"/>
      <c r="G38" s="350"/>
      <c r="H38" s="350"/>
      <c r="I38" s="350"/>
      <c r="J38" s="351" t="s">
        <v>245</v>
      </c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2"/>
      <c r="BF38" s="352"/>
      <c r="BG38" s="352"/>
      <c r="BH38" s="352"/>
      <c r="BI38" s="353"/>
      <c r="BJ38" s="326">
        <v>0</v>
      </c>
      <c r="BK38" s="327"/>
      <c r="BL38" s="327"/>
      <c r="BM38" s="327"/>
      <c r="BN38" s="327"/>
      <c r="BO38" s="327"/>
      <c r="BP38" s="327"/>
      <c r="BQ38" s="327"/>
      <c r="BR38" s="327"/>
      <c r="BS38" s="327"/>
      <c r="BT38" s="328"/>
      <c r="BU38" s="322"/>
      <c r="BV38" s="322"/>
      <c r="BW38" s="322"/>
      <c r="BX38" s="322"/>
      <c r="BY38" s="322"/>
      <c r="BZ38" s="322"/>
      <c r="CA38" s="322"/>
      <c r="CB38" s="322"/>
      <c r="CC38" s="322"/>
      <c r="CD38" s="323"/>
      <c r="CE38" s="326">
        <f t="shared" si="0"/>
        <v>0</v>
      </c>
      <c r="CF38" s="327"/>
      <c r="CG38" s="327"/>
      <c r="CH38" s="327"/>
      <c r="CI38" s="327"/>
      <c r="CJ38" s="327"/>
      <c r="CK38" s="327"/>
      <c r="CL38" s="327"/>
      <c r="CM38" s="327"/>
      <c r="CN38" s="327"/>
      <c r="CO38" s="328"/>
      <c r="CP38" s="97"/>
    </row>
    <row r="39" spans="1:94" ht="13.5" thickBot="1">
      <c r="A39" s="361" t="s">
        <v>246</v>
      </c>
      <c r="B39" s="362"/>
      <c r="C39" s="362"/>
      <c r="D39" s="362"/>
      <c r="E39" s="362"/>
      <c r="F39" s="362"/>
      <c r="G39" s="362"/>
      <c r="H39" s="362"/>
      <c r="I39" s="362"/>
      <c r="J39" s="363" t="s">
        <v>247</v>
      </c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5"/>
      <c r="BJ39" s="366">
        <v>0</v>
      </c>
      <c r="BK39" s="367"/>
      <c r="BL39" s="367"/>
      <c r="BM39" s="367"/>
      <c r="BN39" s="367"/>
      <c r="BO39" s="367"/>
      <c r="BP39" s="367"/>
      <c r="BQ39" s="367"/>
      <c r="BR39" s="367"/>
      <c r="BS39" s="367"/>
      <c r="BT39" s="368"/>
      <c r="BU39" s="369"/>
      <c r="BV39" s="369"/>
      <c r="BW39" s="369"/>
      <c r="BX39" s="369"/>
      <c r="BY39" s="369"/>
      <c r="BZ39" s="369"/>
      <c r="CA39" s="369"/>
      <c r="CB39" s="369"/>
      <c r="CC39" s="369"/>
      <c r="CD39" s="370"/>
      <c r="CE39" s="366">
        <v>0</v>
      </c>
      <c r="CF39" s="367"/>
      <c r="CG39" s="367"/>
      <c r="CH39" s="367"/>
      <c r="CI39" s="367"/>
      <c r="CJ39" s="367"/>
      <c r="CK39" s="367"/>
      <c r="CL39" s="367"/>
      <c r="CM39" s="367"/>
      <c r="CN39" s="367"/>
      <c r="CO39" s="368"/>
      <c r="CP39" s="97"/>
    </row>
    <row r="40" spans="1:94" ht="12.75">
      <c r="A40" s="383"/>
      <c r="B40" s="384"/>
      <c r="C40" s="384"/>
      <c r="D40" s="384"/>
      <c r="E40" s="384"/>
      <c r="F40" s="384"/>
      <c r="G40" s="384"/>
      <c r="H40" s="384"/>
      <c r="I40" s="385"/>
      <c r="J40" s="386" t="s">
        <v>248</v>
      </c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8"/>
      <c r="BJ40" s="375">
        <f>BJ16+BJ32</f>
        <v>2.7099999999999995</v>
      </c>
      <c r="BK40" s="376"/>
      <c r="BL40" s="376"/>
      <c r="BM40" s="376"/>
      <c r="BN40" s="376"/>
      <c r="BO40" s="376"/>
      <c r="BP40" s="376"/>
      <c r="BQ40" s="376"/>
      <c r="BR40" s="376"/>
      <c r="BS40" s="376"/>
      <c r="BT40" s="377"/>
      <c r="BU40" s="371"/>
      <c r="BV40" s="371"/>
      <c r="BW40" s="371"/>
      <c r="BX40" s="371"/>
      <c r="BY40" s="371"/>
      <c r="BZ40" s="371"/>
      <c r="CA40" s="371"/>
      <c r="CB40" s="371"/>
      <c r="CC40" s="371"/>
      <c r="CD40" s="372"/>
      <c r="CE40" s="375">
        <f>CE16+CE32</f>
        <v>2.7099999999999995</v>
      </c>
      <c r="CF40" s="376"/>
      <c r="CG40" s="376"/>
      <c r="CH40" s="376"/>
      <c r="CI40" s="376"/>
      <c r="CJ40" s="376"/>
      <c r="CK40" s="376"/>
      <c r="CL40" s="376"/>
      <c r="CM40" s="376"/>
      <c r="CN40" s="376"/>
      <c r="CO40" s="377"/>
      <c r="CP40" s="97"/>
    </row>
    <row r="41" spans="1:94" ht="12.75">
      <c r="A41" s="349"/>
      <c r="B41" s="350"/>
      <c r="C41" s="350"/>
      <c r="D41" s="350"/>
      <c r="E41" s="350"/>
      <c r="F41" s="350"/>
      <c r="G41" s="350"/>
      <c r="H41" s="350"/>
      <c r="I41" s="373"/>
      <c r="J41" s="351" t="s">
        <v>249</v>
      </c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352"/>
      <c r="AN41" s="352"/>
      <c r="AO41" s="352"/>
      <c r="AP41" s="352"/>
      <c r="AQ41" s="352"/>
      <c r="AR41" s="352"/>
      <c r="AS41" s="352"/>
      <c r="AT41" s="352"/>
      <c r="AU41" s="352"/>
      <c r="AV41" s="352"/>
      <c r="AW41" s="352"/>
      <c r="AX41" s="352"/>
      <c r="AY41" s="352"/>
      <c r="AZ41" s="352"/>
      <c r="BA41" s="352"/>
      <c r="BB41" s="352"/>
      <c r="BC41" s="352"/>
      <c r="BD41" s="352"/>
      <c r="BE41" s="352"/>
      <c r="BF41" s="352"/>
      <c r="BG41" s="352"/>
      <c r="BH41" s="352"/>
      <c r="BI41" s="353"/>
      <c r="BJ41" s="374"/>
      <c r="BK41" s="322"/>
      <c r="BL41" s="322"/>
      <c r="BM41" s="322"/>
      <c r="BN41" s="322"/>
      <c r="BO41" s="322"/>
      <c r="BP41" s="322"/>
      <c r="BQ41" s="322"/>
      <c r="BR41" s="322"/>
      <c r="BS41" s="322"/>
      <c r="BT41" s="323"/>
      <c r="BU41" s="322"/>
      <c r="BV41" s="322"/>
      <c r="BW41" s="322"/>
      <c r="BX41" s="322"/>
      <c r="BY41" s="322"/>
      <c r="BZ41" s="322"/>
      <c r="CA41" s="322"/>
      <c r="CB41" s="322"/>
      <c r="CC41" s="322"/>
      <c r="CD41" s="323"/>
      <c r="CE41" s="374"/>
      <c r="CF41" s="322"/>
      <c r="CG41" s="322"/>
      <c r="CH41" s="322"/>
      <c r="CI41" s="322"/>
      <c r="CJ41" s="322"/>
      <c r="CK41" s="322"/>
      <c r="CL41" s="322"/>
      <c r="CM41" s="322"/>
      <c r="CN41" s="322"/>
      <c r="CO41" s="323"/>
      <c r="CP41" s="97"/>
    </row>
    <row r="42" spans="1:94" ht="14.25" customHeight="1" thickBot="1">
      <c r="A42" s="361"/>
      <c r="B42" s="362"/>
      <c r="C42" s="362"/>
      <c r="D42" s="362"/>
      <c r="E42" s="362"/>
      <c r="F42" s="362"/>
      <c r="G42" s="362"/>
      <c r="H42" s="362"/>
      <c r="I42" s="378"/>
      <c r="J42" s="379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  <c r="AP42" s="380"/>
      <c r="AQ42" s="380"/>
      <c r="AR42" s="380"/>
      <c r="AS42" s="380"/>
      <c r="AT42" s="380"/>
      <c r="AU42" s="380"/>
      <c r="AV42" s="380"/>
      <c r="AW42" s="380"/>
      <c r="AX42" s="380"/>
      <c r="AY42" s="380"/>
      <c r="AZ42" s="380"/>
      <c r="BA42" s="380"/>
      <c r="BB42" s="380"/>
      <c r="BC42" s="380"/>
      <c r="BD42" s="380"/>
      <c r="BE42" s="380"/>
      <c r="BF42" s="380"/>
      <c r="BG42" s="380"/>
      <c r="BH42" s="380"/>
      <c r="BI42" s="381"/>
      <c r="BJ42" s="382"/>
      <c r="BK42" s="369"/>
      <c r="BL42" s="369"/>
      <c r="BM42" s="369"/>
      <c r="BN42" s="369"/>
      <c r="BO42" s="369"/>
      <c r="BP42" s="369"/>
      <c r="BQ42" s="369"/>
      <c r="BR42" s="369"/>
      <c r="BS42" s="369"/>
      <c r="BT42" s="370"/>
      <c r="BU42" s="369"/>
      <c r="BV42" s="369"/>
      <c r="BW42" s="369"/>
      <c r="BX42" s="369"/>
      <c r="BY42" s="369"/>
      <c r="BZ42" s="369"/>
      <c r="CA42" s="369"/>
      <c r="CB42" s="369"/>
      <c r="CC42" s="369"/>
      <c r="CD42" s="370"/>
      <c r="CE42" s="382"/>
      <c r="CF42" s="369"/>
      <c r="CG42" s="369"/>
      <c r="CH42" s="369"/>
      <c r="CI42" s="369"/>
      <c r="CJ42" s="369"/>
      <c r="CK42" s="369"/>
      <c r="CL42" s="369"/>
      <c r="CM42" s="369"/>
      <c r="CN42" s="369"/>
      <c r="CO42" s="370"/>
      <c r="CP42" s="97"/>
    </row>
    <row r="43" spans="6:95" s="99" customFormat="1" ht="15" customHeight="1">
      <c r="F43" s="100"/>
      <c r="G43" s="100" t="s">
        <v>250</v>
      </c>
      <c r="H43" s="99" t="s">
        <v>251</v>
      </c>
      <c r="CP43" s="101"/>
      <c r="CQ43" s="101"/>
    </row>
    <row r="44" spans="7:95" s="99" customFormat="1" ht="18.75" customHeight="1">
      <c r="G44" s="100" t="s">
        <v>198</v>
      </c>
      <c r="H44" s="99" t="s">
        <v>252</v>
      </c>
      <c r="K44" s="102" t="s">
        <v>200</v>
      </c>
      <c r="L44" s="102"/>
      <c r="M44" s="102"/>
      <c r="N44" s="102"/>
      <c r="O44" s="102"/>
      <c r="BJ44" s="102" t="s">
        <v>201</v>
      </c>
      <c r="CP44" s="101"/>
      <c r="CQ44" s="101"/>
    </row>
    <row r="45" spans="6:95" s="99" customFormat="1" ht="11.25">
      <c r="F45" s="100"/>
      <c r="G45" s="100" t="s">
        <v>250</v>
      </c>
      <c r="H45" s="99" t="s">
        <v>251</v>
      </c>
      <c r="CP45" s="101"/>
      <c r="CQ45" s="101"/>
    </row>
  </sheetData>
  <sheetProtection/>
  <mergeCells count="151">
    <mergeCell ref="CE40:CO40"/>
    <mergeCell ref="CE38:CO38"/>
    <mergeCell ref="A42:I42"/>
    <mergeCell ref="J42:BI42"/>
    <mergeCell ref="BJ42:BT42"/>
    <mergeCell ref="BU42:CD42"/>
    <mergeCell ref="CE42:CO42"/>
    <mergeCell ref="A40:I40"/>
    <mergeCell ref="J40:BI40"/>
    <mergeCell ref="BJ40:BT40"/>
    <mergeCell ref="BU40:CD40"/>
    <mergeCell ref="CE36:CO36"/>
    <mergeCell ref="A41:I41"/>
    <mergeCell ref="J41:BI41"/>
    <mergeCell ref="BJ41:BT41"/>
    <mergeCell ref="BU41:CD41"/>
    <mergeCell ref="CE41:CO41"/>
    <mergeCell ref="A38:I38"/>
    <mergeCell ref="J38:BI38"/>
    <mergeCell ref="BJ38:BT38"/>
    <mergeCell ref="BU38:CD38"/>
    <mergeCell ref="CE34:CO34"/>
    <mergeCell ref="A39:I39"/>
    <mergeCell ref="J39:BI39"/>
    <mergeCell ref="BJ39:BT39"/>
    <mergeCell ref="BU39:CD39"/>
    <mergeCell ref="CE39:CO39"/>
    <mergeCell ref="A36:I36"/>
    <mergeCell ref="J36:BI36"/>
    <mergeCell ref="BJ36:BT36"/>
    <mergeCell ref="BU36:CD36"/>
    <mergeCell ref="CE32:CO32"/>
    <mergeCell ref="A37:I37"/>
    <mergeCell ref="J37:BI37"/>
    <mergeCell ref="BJ37:BT37"/>
    <mergeCell ref="BU37:CD37"/>
    <mergeCell ref="CE37:CO37"/>
    <mergeCell ref="A34:I34"/>
    <mergeCell ref="J34:BI34"/>
    <mergeCell ref="BJ34:BT34"/>
    <mergeCell ref="BU34:CD34"/>
    <mergeCell ref="CE30:CO30"/>
    <mergeCell ref="A35:I35"/>
    <mergeCell ref="J35:BI35"/>
    <mergeCell ref="BJ35:BT35"/>
    <mergeCell ref="BU35:CD35"/>
    <mergeCell ref="CE35:CO35"/>
    <mergeCell ref="A32:I32"/>
    <mergeCell ref="J32:BI32"/>
    <mergeCell ref="BJ32:BT32"/>
    <mergeCell ref="BU32:CD32"/>
    <mergeCell ref="CE28:CO28"/>
    <mergeCell ref="A33:I33"/>
    <mergeCell ref="J33:BI33"/>
    <mergeCell ref="BJ33:BT33"/>
    <mergeCell ref="BU33:CD33"/>
    <mergeCell ref="CE33:CO33"/>
    <mergeCell ref="A30:I30"/>
    <mergeCell ref="J30:BI30"/>
    <mergeCell ref="BJ30:BT30"/>
    <mergeCell ref="BU30:CD30"/>
    <mergeCell ref="CE26:CO26"/>
    <mergeCell ref="A31:I31"/>
    <mergeCell ref="J31:BI31"/>
    <mergeCell ref="BJ31:BT31"/>
    <mergeCell ref="BU31:CD31"/>
    <mergeCell ref="CE31:CO31"/>
    <mergeCell ref="A28:I28"/>
    <mergeCell ref="J28:BI28"/>
    <mergeCell ref="BJ28:BT28"/>
    <mergeCell ref="BU28:CD28"/>
    <mergeCell ref="CE24:CO24"/>
    <mergeCell ref="A29:I29"/>
    <mergeCell ref="J29:BI29"/>
    <mergeCell ref="BJ29:BT29"/>
    <mergeCell ref="BU29:CD29"/>
    <mergeCell ref="CE29:CO29"/>
    <mergeCell ref="A26:I26"/>
    <mergeCell ref="J26:BI26"/>
    <mergeCell ref="BJ26:BT26"/>
    <mergeCell ref="BU26:CD26"/>
    <mergeCell ref="CE22:CO22"/>
    <mergeCell ref="A27:I27"/>
    <mergeCell ref="J27:BI27"/>
    <mergeCell ref="BJ27:BT27"/>
    <mergeCell ref="BU27:CD27"/>
    <mergeCell ref="CE27:CO27"/>
    <mergeCell ref="A24:I24"/>
    <mergeCell ref="J24:BI24"/>
    <mergeCell ref="BJ24:BT24"/>
    <mergeCell ref="BU24:CD24"/>
    <mergeCell ref="CE20:CO20"/>
    <mergeCell ref="A25:I25"/>
    <mergeCell ref="J25:BI25"/>
    <mergeCell ref="BJ25:BT25"/>
    <mergeCell ref="BU25:CD25"/>
    <mergeCell ref="CE25:CO25"/>
    <mergeCell ref="A22:I22"/>
    <mergeCell ref="J22:BI22"/>
    <mergeCell ref="BJ22:BT22"/>
    <mergeCell ref="BU22:CD22"/>
    <mergeCell ref="CE18:CO18"/>
    <mergeCell ref="A23:I23"/>
    <mergeCell ref="J23:BI23"/>
    <mergeCell ref="BJ23:BT23"/>
    <mergeCell ref="BU23:CD23"/>
    <mergeCell ref="CE23:CO23"/>
    <mergeCell ref="A20:I20"/>
    <mergeCell ref="J20:BI20"/>
    <mergeCell ref="BJ20:BT20"/>
    <mergeCell ref="A21:I21"/>
    <mergeCell ref="J21:BI21"/>
    <mergeCell ref="BJ21:BT21"/>
    <mergeCell ref="BU21:CD21"/>
    <mergeCell ref="CE21:CO21"/>
    <mergeCell ref="A18:I18"/>
    <mergeCell ref="J18:BI18"/>
    <mergeCell ref="BJ18:BT18"/>
    <mergeCell ref="J19:BI19"/>
    <mergeCell ref="BJ19:BT19"/>
    <mergeCell ref="BU20:CD20"/>
    <mergeCell ref="CE16:CO16"/>
    <mergeCell ref="CE19:CO19"/>
    <mergeCell ref="A16:I16"/>
    <mergeCell ref="BU16:CD16"/>
    <mergeCell ref="A19:I19"/>
    <mergeCell ref="BU18:CD18"/>
    <mergeCell ref="L12:M12"/>
    <mergeCell ref="BK7:CG7"/>
    <mergeCell ref="J16:BI16"/>
    <mergeCell ref="BJ16:BT16"/>
    <mergeCell ref="A17:I17"/>
    <mergeCell ref="J17:BI17"/>
    <mergeCell ref="BJ17:BT17"/>
    <mergeCell ref="BU17:CD17"/>
    <mergeCell ref="BK5:CL5"/>
    <mergeCell ref="BU1:CO1"/>
    <mergeCell ref="J2:BK2"/>
    <mergeCell ref="L3:M3"/>
    <mergeCell ref="BQ3:CC3"/>
    <mergeCell ref="CE3:CF3"/>
    <mergeCell ref="BK6:CL6"/>
    <mergeCell ref="BU19:CD19"/>
    <mergeCell ref="J11:BK11"/>
    <mergeCell ref="CE17:CO17"/>
    <mergeCell ref="BK4:CL4"/>
    <mergeCell ref="A15:I15"/>
    <mergeCell ref="J15:BI15"/>
    <mergeCell ref="BJ15:BT15"/>
    <mergeCell ref="BU15:CD15"/>
    <mergeCell ref="CE15:CO15"/>
  </mergeCells>
  <printOptions/>
  <pageMargins left="1.07" right="0.51" top="0.43" bottom="0.22" header="0.16" footer="0.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Q45"/>
  <sheetViews>
    <sheetView zoomScaleSheetLayoutView="100" zoomScalePageLayoutView="0" workbookViewId="0" topLeftCell="J1">
      <selection activeCell="CR17" sqref="CR17"/>
    </sheetView>
  </sheetViews>
  <sheetFormatPr defaultColWidth="9.00390625" defaultRowHeight="12.75"/>
  <cols>
    <col min="1" max="1" width="9.125" style="84" customWidth="1"/>
    <col min="2" max="2" width="1.00390625" style="84" customWidth="1"/>
    <col min="3" max="3" width="4.125" style="84" hidden="1" customWidth="1"/>
    <col min="4" max="9" width="9.125" style="84" hidden="1" customWidth="1"/>
    <col min="10" max="14" width="9.125" style="84" customWidth="1"/>
    <col min="15" max="15" width="2.375" style="84" customWidth="1"/>
    <col min="16" max="16" width="3.125" style="84" hidden="1" customWidth="1"/>
    <col min="17" max="25" width="9.125" style="84" hidden="1" customWidth="1"/>
    <col min="26" max="26" width="6.875" style="84" hidden="1" customWidth="1"/>
    <col min="27" max="34" width="9.125" style="84" hidden="1" customWidth="1"/>
    <col min="35" max="35" width="0.37109375" style="84" hidden="1" customWidth="1"/>
    <col min="36" max="48" width="9.125" style="84" hidden="1" customWidth="1"/>
    <col min="49" max="49" width="0.6171875" style="84" hidden="1" customWidth="1"/>
    <col min="50" max="61" width="9.125" style="84" hidden="1" customWidth="1"/>
    <col min="62" max="62" width="7.75390625" style="84" customWidth="1"/>
    <col min="63" max="63" width="4.625" style="84" customWidth="1"/>
    <col min="64" max="81" width="9.125" style="84" hidden="1" customWidth="1"/>
    <col min="82" max="82" width="2.125" style="84" customWidth="1"/>
    <col min="83" max="83" width="9.125" style="84" customWidth="1"/>
    <col min="84" max="84" width="9.00390625" style="84" customWidth="1"/>
    <col min="85" max="92" width="9.125" style="84" hidden="1" customWidth="1"/>
    <col min="93" max="93" width="3.25390625" style="84" customWidth="1"/>
    <col min="94" max="94" width="1.75390625" style="84" customWidth="1"/>
    <col min="95" max="16384" width="9.125" style="84" customWidth="1"/>
  </cols>
  <sheetData>
    <row r="1" spans="1:93" ht="39" customHeight="1">
      <c r="A1" s="82"/>
      <c r="B1" s="82"/>
      <c r="C1" s="82"/>
      <c r="D1" s="82"/>
      <c r="E1" s="82"/>
      <c r="F1" s="82"/>
      <c r="G1" s="82"/>
      <c r="H1" s="82"/>
      <c r="I1" s="82"/>
      <c r="J1" s="83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335" t="s">
        <v>205</v>
      </c>
      <c r="BV1" s="335"/>
      <c r="BW1" s="335"/>
      <c r="BX1" s="335"/>
      <c r="BY1" s="335"/>
      <c r="BZ1" s="335"/>
      <c r="CA1" s="335"/>
      <c r="CB1" s="335"/>
      <c r="CC1" s="335"/>
      <c r="CD1" s="335"/>
      <c r="CE1" s="335"/>
      <c r="CF1" s="335"/>
      <c r="CG1" s="335"/>
      <c r="CH1" s="335"/>
      <c r="CI1" s="335"/>
      <c r="CJ1" s="335"/>
      <c r="CK1" s="335"/>
      <c r="CL1" s="335"/>
      <c r="CM1" s="335"/>
      <c r="CN1" s="335"/>
      <c r="CO1" s="335"/>
    </row>
    <row r="2" spans="1:93" ht="15.75">
      <c r="A2" s="85"/>
      <c r="B2" s="85"/>
      <c r="C2" s="85"/>
      <c r="D2" s="85"/>
      <c r="E2" s="85"/>
      <c r="F2" s="85"/>
      <c r="G2" s="85"/>
      <c r="H2" s="85"/>
      <c r="I2" s="85"/>
      <c r="J2" s="324"/>
      <c r="K2" s="325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</row>
    <row r="3" spans="1:93" ht="15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336"/>
      <c r="M3" s="337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2"/>
      <c r="BK3" s="82"/>
      <c r="BL3" s="82"/>
      <c r="BM3" s="82"/>
      <c r="BN3" s="82"/>
      <c r="BO3" s="82"/>
      <c r="BP3" s="82"/>
      <c r="BQ3" s="338" t="s">
        <v>206</v>
      </c>
      <c r="BR3" s="338"/>
      <c r="BS3" s="338"/>
      <c r="BT3" s="338"/>
      <c r="BU3" s="338"/>
      <c r="BV3" s="338"/>
      <c r="BW3" s="338"/>
      <c r="BX3" s="338"/>
      <c r="BY3" s="338"/>
      <c r="BZ3" s="338"/>
      <c r="CA3" s="338"/>
      <c r="CB3" s="338"/>
      <c r="CC3" s="338"/>
      <c r="CD3" s="82"/>
      <c r="CE3" s="339" t="s">
        <v>206</v>
      </c>
      <c r="CF3" s="340"/>
      <c r="CG3" s="82"/>
      <c r="CH3" s="82"/>
      <c r="CI3" s="82"/>
      <c r="CJ3" s="82"/>
      <c r="CK3" s="82"/>
      <c r="CL3" s="82"/>
      <c r="CM3" s="86"/>
      <c r="CN3" s="86"/>
      <c r="CO3" s="86"/>
    </row>
    <row r="4" spans="1:93" ht="24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9"/>
      <c r="BK4" s="214" t="s">
        <v>263</v>
      </c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90"/>
      <c r="CN4" s="90"/>
      <c r="CO4" s="90"/>
    </row>
    <row r="5" spans="1:93" ht="22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91"/>
      <c r="BK5" s="221" t="s">
        <v>261</v>
      </c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92"/>
      <c r="CN5" s="92"/>
      <c r="CO5" s="92"/>
    </row>
    <row r="6" spans="1:93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9"/>
      <c r="BK6" s="321" t="s">
        <v>99</v>
      </c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93"/>
      <c r="CN6" s="93"/>
      <c r="CO6" s="93"/>
    </row>
    <row r="7" spans="1:94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94"/>
      <c r="BK7" s="341" t="s">
        <v>279</v>
      </c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95"/>
      <c r="CI7" s="96"/>
      <c r="CJ7" s="95"/>
      <c r="CK7" s="95"/>
      <c r="CL7" s="96"/>
      <c r="CM7" s="95"/>
      <c r="CN7" s="95"/>
      <c r="CO7" s="96"/>
      <c r="CP7" s="97"/>
    </row>
    <row r="8" spans="1:93" ht="12.7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9" t="s">
        <v>117</v>
      </c>
      <c r="BL8" s="82"/>
      <c r="BM8" s="82"/>
      <c r="BN8" s="82"/>
      <c r="BO8" s="82"/>
      <c r="BP8" s="82"/>
      <c r="BQ8" s="82"/>
      <c r="BR8" s="82"/>
      <c r="BS8" s="82"/>
      <c r="BT8" s="82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G8" s="89"/>
      <c r="CH8" s="89"/>
      <c r="CI8" s="89"/>
      <c r="CJ8" s="89"/>
      <c r="CK8" s="89"/>
      <c r="CL8" s="89"/>
      <c r="CM8" s="89"/>
      <c r="CN8" s="89"/>
      <c r="CO8" s="98"/>
    </row>
    <row r="9" spans="1:93" ht="12.7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9"/>
      <c r="BL9" s="82"/>
      <c r="BM9" s="82"/>
      <c r="BN9" s="82"/>
      <c r="BO9" s="82"/>
      <c r="BP9" s="82"/>
      <c r="BQ9" s="82"/>
      <c r="BR9" s="82"/>
      <c r="BS9" s="82"/>
      <c r="BT9" s="82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G9" s="89"/>
      <c r="CH9" s="89"/>
      <c r="CI9" s="89"/>
      <c r="CJ9" s="89"/>
      <c r="CK9" s="89"/>
      <c r="CL9" s="89"/>
      <c r="CM9" s="89"/>
      <c r="CN9" s="89"/>
      <c r="CO9" s="98"/>
    </row>
    <row r="10" spans="1:93" ht="15.75">
      <c r="A10" s="82"/>
      <c r="B10" s="82"/>
      <c r="C10" s="82"/>
      <c r="D10" s="82"/>
      <c r="E10" s="82"/>
      <c r="F10" s="82"/>
      <c r="G10" s="82"/>
      <c r="H10" s="82"/>
      <c r="I10" s="82"/>
      <c r="J10" s="83" t="s">
        <v>204</v>
      </c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G10" s="89"/>
      <c r="CH10" s="89"/>
      <c r="CI10" s="89"/>
      <c r="CJ10" s="89"/>
      <c r="CK10" s="89"/>
      <c r="CL10" s="89"/>
      <c r="CM10" s="89"/>
      <c r="CN10" s="89"/>
      <c r="CO10" s="98"/>
    </row>
    <row r="11" spans="1:93" ht="15.75">
      <c r="A11" s="82"/>
      <c r="B11" s="82"/>
      <c r="C11" s="82"/>
      <c r="D11" s="82"/>
      <c r="E11" s="82"/>
      <c r="F11" s="82"/>
      <c r="G11" s="82"/>
      <c r="H11" s="82"/>
      <c r="I11" s="82"/>
      <c r="J11" s="324" t="s">
        <v>114</v>
      </c>
      <c r="K11" s="325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82"/>
      <c r="BM11" s="82"/>
      <c r="BN11" s="82"/>
      <c r="BO11" s="82"/>
      <c r="BP11" s="82"/>
      <c r="BQ11" s="82"/>
      <c r="BR11" s="82"/>
      <c r="BS11" s="82"/>
      <c r="BT11" s="82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G11" s="89"/>
      <c r="CH11" s="89"/>
      <c r="CI11" s="89"/>
      <c r="CJ11" s="89"/>
      <c r="CK11" s="89"/>
      <c r="CL11" s="89"/>
      <c r="CM11" s="89"/>
      <c r="CN11" s="89"/>
      <c r="CO11" s="98"/>
    </row>
    <row r="12" spans="1:93" ht="15.75">
      <c r="A12" s="82"/>
      <c r="B12" s="82"/>
      <c r="C12" s="82"/>
      <c r="D12" s="82"/>
      <c r="E12" s="82"/>
      <c r="F12" s="82"/>
      <c r="G12" s="82"/>
      <c r="H12" s="82"/>
      <c r="I12" s="82"/>
      <c r="J12" s="86"/>
      <c r="K12" s="86"/>
      <c r="L12" s="336" t="s">
        <v>280</v>
      </c>
      <c r="M12" s="337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G12" s="89"/>
      <c r="CH12" s="89"/>
      <c r="CI12" s="89"/>
      <c r="CJ12" s="89"/>
      <c r="CK12" s="89"/>
      <c r="CL12" s="89"/>
      <c r="CM12" s="89"/>
      <c r="CN12" s="89"/>
      <c r="CO12" s="98"/>
    </row>
    <row r="13" spans="1:93" ht="12.7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9"/>
      <c r="BL13" s="82"/>
      <c r="BM13" s="82"/>
      <c r="BN13" s="82"/>
      <c r="BO13" s="82"/>
      <c r="BP13" s="82"/>
      <c r="BQ13" s="82"/>
      <c r="BR13" s="82"/>
      <c r="BS13" s="82"/>
      <c r="BT13" s="82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G13" s="89"/>
      <c r="CH13" s="89"/>
      <c r="CI13" s="89"/>
      <c r="CJ13" s="89"/>
      <c r="CK13" s="89"/>
      <c r="CL13" s="89"/>
      <c r="CM13" s="89"/>
      <c r="CN13" s="89"/>
      <c r="CO13" s="98"/>
    </row>
    <row r="14" spans="1:93" ht="13.5" thickBo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F14" s="82" t="s">
        <v>207</v>
      </c>
      <c r="CG14" s="82"/>
      <c r="CH14" s="82"/>
      <c r="CI14" s="82"/>
      <c r="CJ14" s="82"/>
      <c r="CK14" s="82"/>
      <c r="CL14" s="82"/>
      <c r="CM14" s="82"/>
      <c r="CN14" s="82"/>
      <c r="CO14" s="82"/>
    </row>
    <row r="15" spans="1:94" ht="53.25" customHeight="1" thickBot="1">
      <c r="A15" s="329" t="s">
        <v>0</v>
      </c>
      <c r="B15" s="330"/>
      <c r="C15" s="330"/>
      <c r="D15" s="330"/>
      <c r="E15" s="330"/>
      <c r="F15" s="330"/>
      <c r="G15" s="330"/>
      <c r="H15" s="330"/>
      <c r="I15" s="331"/>
      <c r="J15" s="329" t="s">
        <v>208</v>
      </c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331"/>
      <c r="BJ15" s="329" t="s">
        <v>281</v>
      </c>
      <c r="BK15" s="330"/>
      <c r="BL15" s="330"/>
      <c r="BM15" s="330"/>
      <c r="BN15" s="330"/>
      <c r="BO15" s="330"/>
      <c r="BP15" s="330"/>
      <c r="BQ15" s="330"/>
      <c r="BR15" s="330"/>
      <c r="BS15" s="330"/>
      <c r="BT15" s="331"/>
      <c r="BU15" s="330"/>
      <c r="BV15" s="330"/>
      <c r="BW15" s="330"/>
      <c r="BX15" s="330"/>
      <c r="BY15" s="330"/>
      <c r="BZ15" s="330"/>
      <c r="CA15" s="330"/>
      <c r="CB15" s="330"/>
      <c r="CC15" s="330"/>
      <c r="CD15" s="331"/>
      <c r="CE15" s="332" t="s">
        <v>51</v>
      </c>
      <c r="CF15" s="333"/>
      <c r="CG15" s="333"/>
      <c r="CH15" s="333"/>
      <c r="CI15" s="333"/>
      <c r="CJ15" s="333"/>
      <c r="CK15" s="333"/>
      <c r="CL15" s="333"/>
      <c r="CM15" s="333"/>
      <c r="CN15" s="333"/>
      <c r="CO15" s="334"/>
      <c r="CP15" s="97"/>
    </row>
    <row r="16" spans="1:94" ht="12.75">
      <c r="A16" s="354" t="s">
        <v>8</v>
      </c>
      <c r="B16" s="355"/>
      <c r="C16" s="355"/>
      <c r="D16" s="355"/>
      <c r="E16" s="355"/>
      <c r="F16" s="355"/>
      <c r="G16" s="355"/>
      <c r="H16" s="355"/>
      <c r="I16" s="355"/>
      <c r="J16" s="343" t="s">
        <v>209</v>
      </c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44"/>
      <c r="BI16" s="345"/>
      <c r="BJ16" s="346">
        <f>BJ17+BJ24+BJ28</f>
        <v>14.15</v>
      </c>
      <c r="BK16" s="347"/>
      <c r="BL16" s="347"/>
      <c r="BM16" s="347"/>
      <c r="BN16" s="347"/>
      <c r="BO16" s="347"/>
      <c r="BP16" s="347"/>
      <c r="BQ16" s="347"/>
      <c r="BR16" s="347"/>
      <c r="BS16" s="347"/>
      <c r="BT16" s="348"/>
      <c r="BU16" s="356"/>
      <c r="BV16" s="356"/>
      <c r="BW16" s="356"/>
      <c r="BX16" s="356"/>
      <c r="BY16" s="356"/>
      <c r="BZ16" s="356"/>
      <c r="CA16" s="356"/>
      <c r="CB16" s="356"/>
      <c r="CC16" s="356"/>
      <c r="CD16" s="357"/>
      <c r="CE16" s="346">
        <f aca="true" t="shared" si="0" ref="CE16:CE38">BJ16</f>
        <v>14.15</v>
      </c>
      <c r="CF16" s="347"/>
      <c r="CG16" s="347"/>
      <c r="CH16" s="347"/>
      <c r="CI16" s="347"/>
      <c r="CJ16" s="347"/>
      <c r="CK16" s="347"/>
      <c r="CL16" s="347"/>
      <c r="CM16" s="347"/>
      <c r="CN16" s="347"/>
      <c r="CO16" s="348"/>
      <c r="CP16" s="97"/>
    </row>
    <row r="17" spans="1:94" ht="12.75">
      <c r="A17" s="349" t="s">
        <v>21</v>
      </c>
      <c r="B17" s="350"/>
      <c r="C17" s="350"/>
      <c r="D17" s="350"/>
      <c r="E17" s="350"/>
      <c r="F17" s="350"/>
      <c r="G17" s="350"/>
      <c r="H17" s="350"/>
      <c r="I17" s="350"/>
      <c r="J17" s="351" t="s">
        <v>210</v>
      </c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  <c r="BI17" s="353"/>
      <c r="BJ17" s="326">
        <f>BJ20+BJ23+BJ18</f>
        <v>10.692</v>
      </c>
      <c r="BK17" s="327"/>
      <c r="BL17" s="327"/>
      <c r="BM17" s="327"/>
      <c r="BN17" s="327"/>
      <c r="BO17" s="327"/>
      <c r="BP17" s="327"/>
      <c r="BQ17" s="327"/>
      <c r="BR17" s="327"/>
      <c r="BS17" s="327"/>
      <c r="BT17" s="328"/>
      <c r="BU17" s="322"/>
      <c r="BV17" s="322"/>
      <c r="BW17" s="322"/>
      <c r="BX17" s="322"/>
      <c r="BY17" s="322"/>
      <c r="BZ17" s="322"/>
      <c r="CA17" s="322"/>
      <c r="CB17" s="322"/>
      <c r="CC17" s="322"/>
      <c r="CD17" s="323"/>
      <c r="CE17" s="326">
        <f t="shared" si="0"/>
        <v>10.692</v>
      </c>
      <c r="CF17" s="327"/>
      <c r="CG17" s="327"/>
      <c r="CH17" s="327"/>
      <c r="CI17" s="327"/>
      <c r="CJ17" s="327"/>
      <c r="CK17" s="327"/>
      <c r="CL17" s="327"/>
      <c r="CM17" s="327"/>
      <c r="CN17" s="327"/>
      <c r="CO17" s="328"/>
      <c r="CP17" s="97"/>
    </row>
    <row r="18" spans="1:94" ht="12.75">
      <c r="A18" s="349" t="s">
        <v>101</v>
      </c>
      <c r="B18" s="350"/>
      <c r="C18" s="350"/>
      <c r="D18" s="350"/>
      <c r="E18" s="350"/>
      <c r="F18" s="350"/>
      <c r="G18" s="350"/>
      <c r="H18" s="350"/>
      <c r="I18" s="350"/>
      <c r="J18" s="351" t="s">
        <v>211</v>
      </c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3"/>
      <c r="BJ18" s="326">
        <v>10.692</v>
      </c>
      <c r="BK18" s="327"/>
      <c r="BL18" s="327"/>
      <c r="BM18" s="327"/>
      <c r="BN18" s="327"/>
      <c r="BO18" s="327"/>
      <c r="BP18" s="327"/>
      <c r="BQ18" s="327"/>
      <c r="BR18" s="327"/>
      <c r="BS18" s="327"/>
      <c r="BT18" s="328"/>
      <c r="BU18" s="322"/>
      <c r="BV18" s="322"/>
      <c r="BW18" s="322"/>
      <c r="BX18" s="322"/>
      <c r="BY18" s="322"/>
      <c r="BZ18" s="322"/>
      <c r="CA18" s="322"/>
      <c r="CB18" s="322"/>
      <c r="CC18" s="322"/>
      <c r="CD18" s="323"/>
      <c r="CE18" s="326">
        <f t="shared" si="0"/>
        <v>10.692</v>
      </c>
      <c r="CF18" s="327"/>
      <c r="CG18" s="327"/>
      <c r="CH18" s="327"/>
      <c r="CI18" s="327"/>
      <c r="CJ18" s="327"/>
      <c r="CK18" s="327"/>
      <c r="CL18" s="327"/>
      <c r="CM18" s="327"/>
      <c r="CN18" s="327"/>
      <c r="CO18" s="328"/>
      <c r="CP18" s="97"/>
    </row>
    <row r="19" spans="1:94" ht="12.75">
      <c r="A19" s="349" t="s">
        <v>103</v>
      </c>
      <c r="B19" s="350"/>
      <c r="C19" s="350"/>
      <c r="D19" s="350"/>
      <c r="E19" s="350"/>
      <c r="F19" s="350"/>
      <c r="G19" s="350"/>
      <c r="H19" s="350"/>
      <c r="I19" s="350"/>
      <c r="J19" s="351" t="s">
        <v>212</v>
      </c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3"/>
      <c r="BJ19" s="326">
        <v>0</v>
      </c>
      <c r="BK19" s="327"/>
      <c r="BL19" s="327"/>
      <c r="BM19" s="327"/>
      <c r="BN19" s="327"/>
      <c r="BO19" s="327"/>
      <c r="BP19" s="327"/>
      <c r="BQ19" s="327"/>
      <c r="BR19" s="327"/>
      <c r="BS19" s="327"/>
      <c r="BT19" s="328"/>
      <c r="BU19" s="322"/>
      <c r="BV19" s="322"/>
      <c r="BW19" s="322"/>
      <c r="BX19" s="322"/>
      <c r="BY19" s="322"/>
      <c r="BZ19" s="322"/>
      <c r="CA19" s="322"/>
      <c r="CB19" s="322"/>
      <c r="CC19" s="322"/>
      <c r="CD19" s="323"/>
      <c r="CE19" s="326">
        <f t="shared" si="0"/>
        <v>0</v>
      </c>
      <c r="CF19" s="327"/>
      <c r="CG19" s="327"/>
      <c r="CH19" s="327"/>
      <c r="CI19" s="327"/>
      <c r="CJ19" s="327"/>
      <c r="CK19" s="327"/>
      <c r="CL19" s="327"/>
      <c r="CM19" s="327"/>
      <c r="CN19" s="327"/>
      <c r="CO19" s="328"/>
      <c r="CP19" s="97"/>
    </row>
    <row r="20" spans="1:94" ht="27.75" customHeight="1">
      <c r="A20" s="349" t="s">
        <v>213</v>
      </c>
      <c r="B20" s="350"/>
      <c r="C20" s="350"/>
      <c r="D20" s="350"/>
      <c r="E20" s="350"/>
      <c r="F20" s="350"/>
      <c r="G20" s="350"/>
      <c r="H20" s="350"/>
      <c r="I20" s="350"/>
      <c r="J20" s="358" t="s">
        <v>214</v>
      </c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359"/>
      <c r="AP20" s="359"/>
      <c r="AQ20" s="359"/>
      <c r="AR20" s="359"/>
      <c r="AS20" s="359"/>
      <c r="AT20" s="359"/>
      <c r="AU20" s="359"/>
      <c r="AV20" s="359"/>
      <c r="AW20" s="359"/>
      <c r="AX20" s="359"/>
      <c r="AY20" s="359"/>
      <c r="AZ20" s="359"/>
      <c r="BA20" s="359"/>
      <c r="BB20" s="359"/>
      <c r="BC20" s="359"/>
      <c r="BD20" s="359"/>
      <c r="BE20" s="359"/>
      <c r="BF20" s="359"/>
      <c r="BG20" s="359"/>
      <c r="BH20" s="359"/>
      <c r="BI20" s="360"/>
      <c r="BJ20" s="326"/>
      <c r="BK20" s="327"/>
      <c r="BL20" s="327"/>
      <c r="BM20" s="327"/>
      <c r="BN20" s="327"/>
      <c r="BO20" s="327"/>
      <c r="BP20" s="327"/>
      <c r="BQ20" s="327"/>
      <c r="BR20" s="327"/>
      <c r="BS20" s="327"/>
      <c r="BT20" s="328"/>
      <c r="BU20" s="322"/>
      <c r="BV20" s="322"/>
      <c r="BW20" s="322"/>
      <c r="BX20" s="322"/>
      <c r="BY20" s="322"/>
      <c r="BZ20" s="322"/>
      <c r="CA20" s="322"/>
      <c r="CB20" s="322"/>
      <c r="CC20" s="322"/>
      <c r="CD20" s="323"/>
      <c r="CE20" s="326">
        <f t="shared" si="0"/>
        <v>0</v>
      </c>
      <c r="CF20" s="327"/>
      <c r="CG20" s="327"/>
      <c r="CH20" s="327"/>
      <c r="CI20" s="327"/>
      <c r="CJ20" s="327"/>
      <c r="CK20" s="327"/>
      <c r="CL20" s="327"/>
      <c r="CM20" s="327"/>
      <c r="CN20" s="327"/>
      <c r="CO20" s="328"/>
      <c r="CP20" s="97"/>
    </row>
    <row r="21" spans="1:94" ht="12.75">
      <c r="A21" s="349" t="s">
        <v>215</v>
      </c>
      <c r="B21" s="350"/>
      <c r="C21" s="350"/>
      <c r="D21" s="350"/>
      <c r="E21" s="350"/>
      <c r="F21" s="350"/>
      <c r="G21" s="350"/>
      <c r="H21" s="350"/>
      <c r="I21" s="350"/>
      <c r="J21" s="351" t="s">
        <v>216</v>
      </c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2"/>
      <c r="BH21" s="352"/>
      <c r="BI21" s="353"/>
      <c r="BJ21" s="326">
        <v>0</v>
      </c>
      <c r="BK21" s="327"/>
      <c r="BL21" s="327"/>
      <c r="BM21" s="327"/>
      <c r="BN21" s="327"/>
      <c r="BO21" s="327"/>
      <c r="BP21" s="327"/>
      <c r="BQ21" s="327"/>
      <c r="BR21" s="327"/>
      <c r="BS21" s="327"/>
      <c r="BT21" s="328"/>
      <c r="BU21" s="322"/>
      <c r="BV21" s="322"/>
      <c r="BW21" s="322"/>
      <c r="BX21" s="322"/>
      <c r="BY21" s="322"/>
      <c r="BZ21" s="322"/>
      <c r="CA21" s="322"/>
      <c r="CB21" s="322"/>
      <c r="CC21" s="322"/>
      <c r="CD21" s="323"/>
      <c r="CE21" s="326">
        <f t="shared" si="0"/>
        <v>0</v>
      </c>
      <c r="CF21" s="327"/>
      <c r="CG21" s="327"/>
      <c r="CH21" s="327"/>
      <c r="CI21" s="327"/>
      <c r="CJ21" s="327"/>
      <c r="CK21" s="327"/>
      <c r="CL21" s="327"/>
      <c r="CM21" s="327"/>
      <c r="CN21" s="327"/>
      <c r="CO21" s="328"/>
      <c r="CP21" s="97"/>
    </row>
    <row r="22" spans="1:94" ht="12.75">
      <c r="A22" s="349" t="s">
        <v>217</v>
      </c>
      <c r="B22" s="350"/>
      <c r="C22" s="350"/>
      <c r="D22" s="350"/>
      <c r="E22" s="350"/>
      <c r="F22" s="350"/>
      <c r="G22" s="350"/>
      <c r="H22" s="350"/>
      <c r="I22" s="350"/>
      <c r="J22" s="351" t="s">
        <v>218</v>
      </c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352"/>
      <c r="AY22" s="352"/>
      <c r="AZ22" s="352"/>
      <c r="BA22" s="352"/>
      <c r="BB22" s="352"/>
      <c r="BC22" s="352"/>
      <c r="BD22" s="352"/>
      <c r="BE22" s="352"/>
      <c r="BF22" s="352"/>
      <c r="BG22" s="352"/>
      <c r="BH22" s="352"/>
      <c r="BI22" s="353"/>
      <c r="BJ22" s="326">
        <v>2</v>
      </c>
      <c r="BK22" s="327"/>
      <c r="BL22" s="327"/>
      <c r="BM22" s="327"/>
      <c r="BN22" s="327"/>
      <c r="BO22" s="327"/>
      <c r="BP22" s="327"/>
      <c r="BQ22" s="327"/>
      <c r="BR22" s="327"/>
      <c r="BS22" s="327"/>
      <c r="BT22" s="328"/>
      <c r="BU22" s="322"/>
      <c r="BV22" s="322"/>
      <c r="BW22" s="322"/>
      <c r="BX22" s="322"/>
      <c r="BY22" s="322"/>
      <c r="BZ22" s="322"/>
      <c r="CA22" s="322"/>
      <c r="CB22" s="322"/>
      <c r="CC22" s="322"/>
      <c r="CD22" s="323"/>
      <c r="CE22" s="326">
        <f t="shared" si="0"/>
        <v>2</v>
      </c>
      <c r="CF22" s="327"/>
      <c r="CG22" s="327"/>
      <c r="CH22" s="327"/>
      <c r="CI22" s="327"/>
      <c r="CJ22" s="327"/>
      <c r="CK22" s="327"/>
      <c r="CL22" s="327"/>
      <c r="CM22" s="327"/>
      <c r="CN22" s="327"/>
      <c r="CO22" s="328"/>
      <c r="CP22" s="97"/>
    </row>
    <row r="23" spans="1:94" ht="12.75">
      <c r="A23" s="349" t="s">
        <v>219</v>
      </c>
      <c r="B23" s="350"/>
      <c r="C23" s="350"/>
      <c r="D23" s="350"/>
      <c r="E23" s="350"/>
      <c r="F23" s="350"/>
      <c r="G23" s="350"/>
      <c r="H23" s="350"/>
      <c r="I23" s="350"/>
      <c r="J23" s="351" t="s">
        <v>220</v>
      </c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3"/>
      <c r="BJ23" s="326">
        <v>0</v>
      </c>
      <c r="BK23" s="327"/>
      <c r="BL23" s="327"/>
      <c r="BM23" s="327"/>
      <c r="BN23" s="327"/>
      <c r="BO23" s="327"/>
      <c r="BP23" s="327"/>
      <c r="BQ23" s="327"/>
      <c r="BR23" s="327"/>
      <c r="BS23" s="327"/>
      <c r="BT23" s="328"/>
      <c r="BU23" s="322"/>
      <c r="BV23" s="322"/>
      <c r="BW23" s="322"/>
      <c r="BX23" s="322"/>
      <c r="BY23" s="322"/>
      <c r="BZ23" s="322"/>
      <c r="CA23" s="322"/>
      <c r="CB23" s="322"/>
      <c r="CC23" s="322"/>
      <c r="CD23" s="323"/>
      <c r="CE23" s="326">
        <f t="shared" si="0"/>
        <v>0</v>
      </c>
      <c r="CF23" s="327"/>
      <c r="CG23" s="327"/>
      <c r="CH23" s="327"/>
      <c r="CI23" s="327"/>
      <c r="CJ23" s="327"/>
      <c r="CK23" s="327"/>
      <c r="CL23" s="327"/>
      <c r="CM23" s="327"/>
      <c r="CN23" s="327"/>
      <c r="CO23" s="328"/>
      <c r="CP23" s="97"/>
    </row>
    <row r="24" spans="1:94" ht="12.75">
      <c r="A24" s="349" t="s">
        <v>22</v>
      </c>
      <c r="B24" s="350"/>
      <c r="C24" s="350"/>
      <c r="D24" s="350"/>
      <c r="E24" s="350"/>
      <c r="F24" s="350"/>
      <c r="G24" s="350"/>
      <c r="H24" s="350"/>
      <c r="I24" s="350"/>
      <c r="J24" s="351" t="s">
        <v>221</v>
      </c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3"/>
      <c r="BJ24" s="326">
        <f>BJ25</f>
        <v>1.3</v>
      </c>
      <c r="BK24" s="327"/>
      <c r="BL24" s="327"/>
      <c r="BM24" s="327"/>
      <c r="BN24" s="327"/>
      <c r="BO24" s="327"/>
      <c r="BP24" s="327"/>
      <c r="BQ24" s="327"/>
      <c r="BR24" s="327"/>
      <c r="BS24" s="327"/>
      <c r="BT24" s="328"/>
      <c r="BU24" s="322"/>
      <c r="BV24" s="322"/>
      <c r="BW24" s="322"/>
      <c r="BX24" s="322"/>
      <c r="BY24" s="322"/>
      <c r="BZ24" s="322"/>
      <c r="CA24" s="322"/>
      <c r="CB24" s="322"/>
      <c r="CC24" s="322"/>
      <c r="CD24" s="323"/>
      <c r="CE24" s="326">
        <f t="shared" si="0"/>
        <v>1.3</v>
      </c>
      <c r="CF24" s="327"/>
      <c r="CG24" s="327"/>
      <c r="CH24" s="327"/>
      <c r="CI24" s="327"/>
      <c r="CJ24" s="327"/>
      <c r="CK24" s="327"/>
      <c r="CL24" s="327"/>
      <c r="CM24" s="327"/>
      <c r="CN24" s="327"/>
      <c r="CO24" s="328"/>
      <c r="CP24" s="97"/>
    </row>
    <row r="25" spans="1:94" ht="12.75">
      <c r="A25" s="349" t="s">
        <v>222</v>
      </c>
      <c r="B25" s="350"/>
      <c r="C25" s="350"/>
      <c r="D25" s="350"/>
      <c r="E25" s="350"/>
      <c r="F25" s="350"/>
      <c r="G25" s="350"/>
      <c r="H25" s="350"/>
      <c r="I25" s="350"/>
      <c r="J25" s="351" t="s">
        <v>223</v>
      </c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352"/>
      <c r="BE25" s="352"/>
      <c r="BF25" s="352"/>
      <c r="BG25" s="352"/>
      <c r="BH25" s="352"/>
      <c r="BI25" s="353"/>
      <c r="BJ25" s="326">
        <v>1.3</v>
      </c>
      <c r="BK25" s="327"/>
      <c r="BL25" s="327"/>
      <c r="BM25" s="327"/>
      <c r="BN25" s="327"/>
      <c r="BO25" s="327"/>
      <c r="BP25" s="327"/>
      <c r="BQ25" s="327"/>
      <c r="BR25" s="327"/>
      <c r="BS25" s="327"/>
      <c r="BT25" s="328"/>
      <c r="BU25" s="322"/>
      <c r="BV25" s="322"/>
      <c r="BW25" s="322"/>
      <c r="BX25" s="322"/>
      <c r="BY25" s="322"/>
      <c r="BZ25" s="322"/>
      <c r="CA25" s="322"/>
      <c r="CB25" s="322"/>
      <c r="CC25" s="322"/>
      <c r="CD25" s="323"/>
      <c r="CE25" s="326">
        <f t="shared" si="0"/>
        <v>1.3</v>
      </c>
      <c r="CF25" s="327"/>
      <c r="CG25" s="327"/>
      <c r="CH25" s="327"/>
      <c r="CI25" s="327"/>
      <c r="CJ25" s="327"/>
      <c r="CK25" s="327"/>
      <c r="CL25" s="327"/>
      <c r="CM25" s="327"/>
      <c r="CN25" s="327"/>
      <c r="CO25" s="328"/>
      <c r="CP25" s="97"/>
    </row>
    <row r="26" spans="1:94" ht="12.75">
      <c r="A26" s="349" t="s">
        <v>224</v>
      </c>
      <c r="B26" s="350"/>
      <c r="C26" s="350"/>
      <c r="D26" s="350"/>
      <c r="E26" s="350"/>
      <c r="F26" s="350"/>
      <c r="G26" s="350"/>
      <c r="H26" s="350"/>
      <c r="I26" s="350"/>
      <c r="J26" s="351" t="s">
        <v>225</v>
      </c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  <c r="BA26" s="352"/>
      <c r="BB26" s="352"/>
      <c r="BC26" s="352"/>
      <c r="BD26" s="352"/>
      <c r="BE26" s="352"/>
      <c r="BF26" s="352"/>
      <c r="BG26" s="352"/>
      <c r="BH26" s="352"/>
      <c r="BI26" s="353"/>
      <c r="BJ26" s="326">
        <v>0</v>
      </c>
      <c r="BK26" s="327"/>
      <c r="BL26" s="327"/>
      <c r="BM26" s="327"/>
      <c r="BN26" s="327"/>
      <c r="BO26" s="327"/>
      <c r="BP26" s="327"/>
      <c r="BQ26" s="327"/>
      <c r="BR26" s="327"/>
      <c r="BS26" s="327"/>
      <c r="BT26" s="328"/>
      <c r="BU26" s="322"/>
      <c r="BV26" s="322"/>
      <c r="BW26" s="322"/>
      <c r="BX26" s="322"/>
      <c r="BY26" s="322"/>
      <c r="BZ26" s="322"/>
      <c r="CA26" s="322"/>
      <c r="CB26" s="322"/>
      <c r="CC26" s="322"/>
      <c r="CD26" s="323"/>
      <c r="CE26" s="326">
        <f t="shared" si="0"/>
        <v>0</v>
      </c>
      <c r="CF26" s="327"/>
      <c r="CG26" s="327"/>
      <c r="CH26" s="327"/>
      <c r="CI26" s="327"/>
      <c r="CJ26" s="327"/>
      <c r="CK26" s="327"/>
      <c r="CL26" s="327"/>
      <c r="CM26" s="327"/>
      <c r="CN26" s="327"/>
      <c r="CO26" s="328"/>
      <c r="CP26" s="97"/>
    </row>
    <row r="27" spans="1:94" ht="12.75">
      <c r="A27" s="349" t="s">
        <v>226</v>
      </c>
      <c r="B27" s="350"/>
      <c r="C27" s="350"/>
      <c r="D27" s="350"/>
      <c r="E27" s="350"/>
      <c r="F27" s="350"/>
      <c r="G27" s="350"/>
      <c r="H27" s="350"/>
      <c r="I27" s="350"/>
      <c r="J27" s="351" t="s">
        <v>227</v>
      </c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2"/>
      <c r="BI27" s="353"/>
      <c r="BJ27" s="326">
        <v>0</v>
      </c>
      <c r="BK27" s="327"/>
      <c r="BL27" s="327"/>
      <c r="BM27" s="327"/>
      <c r="BN27" s="327"/>
      <c r="BO27" s="327"/>
      <c r="BP27" s="327"/>
      <c r="BQ27" s="327"/>
      <c r="BR27" s="327"/>
      <c r="BS27" s="327"/>
      <c r="BT27" s="328"/>
      <c r="BU27" s="322"/>
      <c r="BV27" s="322"/>
      <c r="BW27" s="322"/>
      <c r="BX27" s="322"/>
      <c r="BY27" s="322"/>
      <c r="BZ27" s="322"/>
      <c r="CA27" s="322"/>
      <c r="CB27" s="322"/>
      <c r="CC27" s="322"/>
      <c r="CD27" s="323"/>
      <c r="CE27" s="326">
        <f t="shared" si="0"/>
        <v>0</v>
      </c>
      <c r="CF27" s="327"/>
      <c r="CG27" s="327"/>
      <c r="CH27" s="327"/>
      <c r="CI27" s="327"/>
      <c r="CJ27" s="327"/>
      <c r="CK27" s="327"/>
      <c r="CL27" s="327"/>
      <c r="CM27" s="327"/>
      <c r="CN27" s="327"/>
      <c r="CO27" s="328"/>
      <c r="CP27" s="97"/>
    </row>
    <row r="28" spans="1:94" ht="12.75">
      <c r="A28" s="349" t="s">
        <v>23</v>
      </c>
      <c r="B28" s="350"/>
      <c r="C28" s="350"/>
      <c r="D28" s="350"/>
      <c r="E28" s="350"/>
      <c r="F28" s="350"/>
      <c r="G28" s="350"/>
      <c r="H28" s="350"/>
      <c r="I28" s="350"/>
      <c r="J28" s="351" t="s">
        <v>228</v>
      </c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52"/>
      <c r="AR28" s="352"/>
      <c r="AS28" s="352"/>
      <c r="AT28" s="352"/>
      <c r="AU28" s="352"/>
      <c r="AV28" s="352"/>
      <c r="AW28" s="352"/>
      <c r="AX28" s="352"/>
      <c r="AY28" s="352"/>
      <c r="AZ28" s="352"/>
      <c r="BA28" s="352"/>
      <c r="BB28" s="352"/>
      <c r="BC28" s="352"/>
      <c r="BD28" s="352"/>
      <c r="BE28" s="352"/>
      <c r="BF28" s="352"/>
      <c r="BG28" s="352"/>
      <c r="BH28" s="352"/>
      <c r="BI28" s="353"/>
      <c r="BJ28" s="326">
        <v>2.158</v>
      </c>
      <c r="BK28" s="327"/>
      <c r="BL28" s="327"/>
      <c r="BM28" s="327"/>
      <c r="BN28" s="327"/>
      <c r="BO28" s="327"/>
      <c r="BP28" s="327"/>
      <c r="BQ28" s="327"/>
      <c r="BR28" s="327"/>
      <c r="BS28" s="327"/>
      <c r="BT28" s="328"/>
      <c r="BU28" s="322"/>
      <c r="BV28" s="322"/>
      <c r="BW28" s="322"/>
      <c r="BX28" s="322"/>
      <c r="BY28" s="322"/>
      <c r="BZ28" s="322"/>
      <c r="CA28" s="322"/>
      <c r="CB28" s="322"/>
      <c r="CC28" s="322"/>
      <c r="CD28" s="323"/>
      <c r="CE28" s="326">
        <f t="shared" si="0"/>
        <v>2.158</v>
      </c>
      <c r="CF28" s="327"/>
      <c r="CG28" s="327"/>
      <c r="CH28" s="327"/>
      <c r="CI28" s="327"/>
      <c r="CJ28" s="327"/>
      <c r="CK28" s="327"/>
      <c r="CL28" s="327"/>
      <c r="CM28" s="327"/>
      <c r="CN28" s="327"/>
      <c r="CO28" s="328"/>
      <c r="CP28" s="97"/>
    </row>
    <row r="29" spans="1:94" ht="12.75">
      <c r="A29" s="349" t="s">
        <v>24</v>
      </c>
      <c r="B29" s="350"/>
      <c r="C29" s="350"/>
      <c r="D29" s="350"/>
      <c r="E29" s="350"/>
      <c r="F29" s="350"/>
      <c r="G29" s="350"/>
      <c r="H29" s="350"/>
      <c r="I29" s="350"/>
      <c r="J29" s="351" t="s">
        <v>229</v>
      </c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  <c r="AQ29" s="352"/>
      <c r="AR29" s="352"/>
      <c r="AS29" s="352"/>
      <c r="AT29" s="352"/>
      <c r="AU29" s="352"/>
      <c r="AV29" s="352"/>
      <c r="AW29" s="352"/>
      <c r="AX29" s="352"/>
      <c r="AY29" s="352"/>
      <c r="AZ29" s="352"/>
      <c r="BA29" s="352"/>
      <c r="BB29" s="352"/>
      <c r="BC29" s="352"/>
      <c r="BD29" s="352"/>
      <c r="BE29" s="352"/>
      <c r="BF29" s="352"/>
      <c r="BG29" s="352"/>
      <c r="BH29" s="352"/>
      <c r="BI29" s="353"/>
      <c r="BJ29" s="326">
        <v>0</v>
      </c>
      <c r="BK29" s="327"/>
      <c r="BL29" s="327"/>
      <c r="BM29" s="327"/>
      <c r="BN29" s="327"/>
      <c r="BO29" s="327"/>
      <c r="BP29" s="327"/>
      <c r="BQ29" s="327"/>
      <c r="BR29" s="327"/>
      <c r="BS29" s="327"/>
      <c r="BT29" s="328"/>
      <c r="BU29" s="322"/>
      <c r="BV29" s="322"/>
      <c r="BW29" s="322"/>
      <c r="BX29" s="322"/>
      <c r="BY29" s="322"/>
      <c r="BZ29" s="322"/>
      <c r="CA29" s="322"/>
      <c r="CB29" s="322"/>
      <c r="CC29" s="322"/>
      <c r="CD29" s="323"/>
      <c r="CE29" s="326">
        <f t="shared" si="0"/>
        <v>0</v>
      </c>
      <c r="CF29" s="327"/>
      <c r="CG29" s="327"/>
      <c r="CH29" s="327"/>
      <c r="CI29" s="327"/>
      <c r="CJ29" s="327"/>
      <c r="CK29" s="327"/>
      <c r="CL29" s="327"/>
      <c r="CM29" s="327"/>
      <c r="CN29" s="327"/>
      <c r="CO29" s="328"/>
      <c r="CP29" s="97"/>
    </row>
    <row r="30" spans="1:94" ht="12.75">
      <c r="A30" s="349" t="s">
        <v>230</v>
      </c>
      <c r="B30" s="350"/>
      <c r="C30" s="350"/>
      <c r="D30" s="350"/>
      <c r="E30" s="350"/>
      <c r="F30" s="350"/>
      <c r="G30" s="350"/>
      <c r="H30" s="350"/>
      <c r="I30" s="350"/>
      <c r="J30" s="351" t="s">
        <v>231</v>
      </c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  <c r="BA30" s="352"/>
      <c r="BB30" s="352"/>
      <c r="BC30" s="352"/>
      <c r="BD30" s="352"/>
      <c r="BE30" s="352"/>
      <c r="BF30" s="352"/>
      <c r="BG30" s="352"/>
      <c r="BH30" s="352"/>
      <c r="BI30" s="353"/>
      <c r="BJ30" s="326">
        <v>0</v>
      </c>
      <c r="BK30" s="327"/>
      <c r="BL30" s="327"/>
      <c r="BM30" s="327"/>
      <c r="BN30" s="327"/>
      <c r="BO30" s="327"/>
      <c r="BP30" s="327"/>
      <c r="BQ30" s="327"/>
      <c r="BR30" s="327"/>
      <c r="BS30" s="327"/>
      <c r="BT30" s="328"/>
      <c r="BU30" s="322"/>
      <c r="BV30" s="322"/>
      <c r="BW30" s="322"/>
      <c r="BX30" s="322"/>
      <c r="BY30" s="322"/>
      <c r="BZ30" s="322"/>
      <c r="CA30" s="322"/>
      <c r="CB30" s="322"/>
      <c r="CC30" s="322"/>
      <c r="CD30" s="323"/>
      <c r="CE30" s="326">
        <f t="shared" si="0"/>
        <v>0</v>
      </c>
      <c r="CF30" s="327"/>
      <c r="CG30" s="327"/>
      <c r="CH30" s="327"/>
      <c r="CI30" s="327"/>
      <c r="CJ30" s="327"/>
      <c r="CK30" s="327"/>
      <c r="CL30" s="327"/>
      <c r="CM30" s="327"/>
      <c r="CN30" s="327"/>
      <c r="CO30" s="328"/>
      <c r="CP30" s="97"/>
    </row>
    <row r="31" spans="1:94" ht="12.75">
      <c r="A31" s="349" t="s">
        <v>232</v>
      </c>
      <c r="B31" s="350"/>
      <c r="C31" s="350"/>
      <c r="D31" s="350"/>
      <c r="E31" s="350"/>
      <c r="F31" s="350"/>
      <c r="G31" s="350"/>
      <c r="H31" s="350"/>
      <c r="I31" s="350"/>
      <c r="J31" s="351" t="s">
        <v>233</v>
      </c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2"/>
      <c r="BF31" s="352"/>
      <c r="BG31" s="352"/>
      <c r="BH31" s="352"/>
      <c r="BI31" s="353"/>
      <c r="BJ31" s="326">
        <v>0</v>
      </c>
      <c r="BK31" s="327"/>
      <c r="BL31" s="327"/>
      <c r="BM31" s="327"/>
      <c r="BN31" s="327"/>
      <c r="BO31" s="327"/>
      <c r="BP31" s="327"/>
      <c r="BQ31" s="327"/>
      <c r="BR31" s="327"/>
      <c r="BS31" s="327"/>
      <c r="BT31" s="328"/>
      <c r="BU31" s="322"/>
      <c r="BV31" s="322"/>
      <c r="BW31" s="322"/>
      <c r="BX31" s="322"/>
      <c r="BY31" s="322"/>
      <c r="BZ31" s="322"/>
      <c r="CA31" s="322"/>
      <c r="CB31" s="322"/>
      <c r="CC31" s="322"/>
      <c r="CD31" s="323"/>
      <c r="CE31" s="326">
        <f t="shared" si="0"/>
        <v>0</v>
      </c>
      <c r="CF31" s="327"/>
      <c r="CG31" s="327"/>
      <c r="CH31" s="327"/>
      <c r="CI31" s="327"/>
      <c r="CJ31" s="327"/>
      <c r="CK31" s="327"/>
      <c r="CL31" s="327"/>
      <c r="CM31" s="327"/>
      <c r="CN31" s="327"/>
      <c r="CO31" s="328"/>
      <c r="CP31" s="97"/>
    </row>
    <row r="32" spans="1:94" ht="12.75">
      <c r="A32" s="349" t="s">
        <v>11</v>
      </c>
      <c r="B32" s="350"/>
      <c r="C32" s="350"/>
      <c r="D32" s="350"/>
      <c r="E32" s="350"/>
      <c r="F32" s="350"/>
      <c r="G32" s="350"/>
      <c r="H32" s="350"/>
      <c r="I32" s="350"/>
      <c r="J32" s="351" t="s">
        <v>234</v>
      </c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B32" s="352"/>
      <c r="BC32" s="352"/>
      <c r="BD32" s="352"/>
      <c r="BE32" s="352"/>
      <c r="BF32" s="352"/>
      <c r="BG32" s="352"/>
      <c r="BH32" s="352"/>
      <c r="BI32" s="353"/>
      <c r="BJ32" s="326">
        <f>SUM(BJ33:BT39)</f>
        <v>0</v>
      </c>
      <c r="BK32" s="327"/>
      <c r="BL32" s="327"/>
      <c r="BM32" s="327"/>
      <c r="BN32" s="327"/>
      <c r="BO32" s="327"/>
      <c r="BP32" s="327"/>
      <c r="BQ32" s="327"/>
      <c r="BR32" s="327"/>
      <c r="BS32" s="327"/>
      <c r="BT32" s="328"/>
      <c r="BU32" s="322"/>
      <c r="BV32" s="322"/>
      <c r="BW32" s="322"/>
      <c r="BX32" s="322"/>
      <c r="BY32" s="322"/>
      <c r="BZ32" s="322"/>
      <c r="CA32" s="322"/>
      <c r="CB32" s="322"/>
      <c r="CC32" s="322"/>
      <c r="CD32" s="323"/>
      <c r="CE32" s="326">
        <f t="shared" si="0"/>
        <v>0</v>
      </c>
      <c r="CF32" s="327"/>
      <c r="CG32" s="327"/>
      <c r="CH32" s="327"/>
      <c r="CI32" s="327"/>
      <c r="CJ32" s="327"/>
      <c r="CK32" s="327"/>
      <c r="CL32" s="327"/>
      <c r="CM32" s="327"/>
      <c r="CN32" s="327"/>
      <c r="CO32" s="328"/>
      <c r="CP32" s="97"/>
    </row>
    <row r="33" spans="1:94" ht="12.75">
      <c r="A33" s="349" t="s">
        <v>25</v>
      </c>
      <c r="B33" s="350"/>
      <c r="C33" s="350"/>
      <c r="D33" s="350"/>
      <c r="E33" s="350"/>
      <c r="F33" s="350"/>
      <c r="G33" s="350"/>
      <c r="H33" s="350"/>
      <c r="I33" s="350"/>
      <c r="J33" s="351" t="s">
        <v>235</v>
      </c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352"/>
      <c r="BH33" s="352"/>
      <c r="BI33" s="353"/>
      <c r="BJ33" s="326">
        <v>0</v>
      </c>
      <c r="BK33" s="327"/>
      <c r="BL33" s="327"/>
      <c r="BM33" s="327"/>
      <c r="BN33" s="327"/>
      <c r="BO33" s="327"/>
      <c r="BP33" s="327"/>
      <c r="BQ33" s="327"/>
      <c r="BR33" s="327"/>
      <c r="BS33" s="327"/>
      <c r="BT33" s="328"/>
      <c r="BU33" s="322"/>
      <c r="BV33" s="322"/>
      <c r="BW33" s="322"/>
      <c r="BX33" s="322"/>
      <c r="BY33" s="322"/>
      <c r="BZ33" s="322"/>
      <c r="CA33" s="322"/>
      <c r="CB33" s="322"/>
      <c r="CC33" s="322"/>
      <c r="CD33" s="323"/>
      <c r="CE33" s="326">
        <f t="shared" si="0"/>
        <v>0</v>
      </c>
      <c r="CF33" s="327"/>
      <c r="CG33" s="327"/>
      <c r="CH33" s="327"/>
      <c r="CI33" s="327"/>
      <c r="CJ33" s="327"/>
      <c r="CK33" s="327"/>
      <c r="CL33" s="327"/>
      <c r="CM33" s="327"/>
      <c r="CN33" s="327"/>
      <c r="CO33" s="328"/>
      <c r="CP33" s="97"/>
    </row>
    <row r="34" spans="1:94" ht="12.75">
      <c r="A34" s="349" t="s">
        <v>236</v>
      </c>
      <c r="B34" s="350"/>
      <c r="C34" s="350"/>
      <c r="D34" s="350"/>
      <c r="E34" s="350"/>
      <c r="F34" s="350"/>
      <c r="G34" s="350"/>
      <c r="H34" s="350"/>
      <c r="I34" s="350"/>
      <c r="J34" s="351" t="s">
        <v>237</v>
      </c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  <c r="AL34" s="352"/>
      <c r="AM34" s="352"/>
      <c r="AN34" s="352"/>
      <c r="AO34" s="352"/>
      <c r="AP34" s="352"/>
      <c r="AQ34" s="352"/>
      <c r="AR34" s="352"/>
      <c r="AS34" s="352"/>
      <c r="AT34" s="352"/>
      <c r="AU34" s="352"/>
      <c r="AV34" s="352"/>
      <c r="AW34" s="352"/>
      <c r="AX34" s="352"/>
      <c r="AY34" s="352"/>
      <c r="AZ34" s="352"/>
      <c r="BA34" s="352"/>
      <c r="BB34" s="352"/>
      <c r="BC34" s="352"/>
      <c r="BD34" s="352"/>
      <c r="BE34" s="352"/>
      <c r="BF34" s="352"/>
      <c r="BG34" s="352"/>
      <c r="BH34" s="352"/>
      <c r="BI34" s="353"/>
      <c r="BJ34" s="326">
        <v>0</v>
      </c>
      <c r="BK34" s="327"/>
      <c r="BL34" s="327"/>
      <c r="BM34" s="327"/>
      <c r="BN34" s="327"/>
      <c r="BO34" s="327"/>
      <c r="BP34" s="327"/>
      <c r="BQ34" s="327"/>
      <c r="BR34" s="327"/>
      <c r="BS34" s="327"/>
      <c r="BT34" s="328"/>
      <c r="BU34" s="322"/>
      <c r="BV34" s="322"/>
      <c r="BW34" s="322"/>
      <c r="BX34" s="322"/>
      <c r="BY34" s="322"/>
      <c r="BZ34" s="322"/>
      <c r="CA34" s="322"/>
      <c r="CB34" s="322"/>
      <c r="CC34" s="322"/>
      <c r="CD34" s="323"/>
      <c r="CE34" s="326">
        <f t="shared" si="0"/>
        <v>0</v>
      </c>
      <c r="CF34" s="327"/>
      <c r="CG34" s="327"/>
      <c r="CH34" s="327"/>
      <c r="CI34" s="327"/>
      <c r="CJ34" s="327"/>
      <c r="CK34" s="327"/>
      <c r="CL34" s="327"/>
      <c r="CM34" s="327"/>
      <c r="CN34" s="327"/>
      <c r="CO34" s="328"/>
      <c r="CP34" s="97"/>
    </row>
    <row r="35" spans="1:94" ht="12.75">
      <c r="A35" s="349" t="s">
        <v>238</v>
      </c>
      <c r="B35" s="350"/>
      <c r="C35" s="350"/>
      <c r="D35" s="350"/>
      <c r="E35" s="350"/>
      <c r="F35" s="350"/>
      <c r="G35" s="350"/>
      <c r="H35" s="350"/>
      <c r="I35" s="350"/>
      <c r="J35" s="351" t="s">
        <v>239</v>
      </c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352"/>
      <c r="AX35" s="352"/>
      <c r="AY35" s="352"/>
      <c r="AZ35" s="352"/>
      <c r="BA35" s="352"/>
      <c r="BB35" s="352"/>
      <c r="BC35" s="352"/>
      <c r="BD35" s="352"/>
      <c r="BE35" s="352"/>
      <c r="BF35" s="352"/>
      <c r="BG35" s="352"/>
      <c r="BH35" s="352"/>
      <c r="BI35" s="353"/>
      <c r="BJ35" s="326">
        <v>0</v>
      </c>
      <c r="BK35" s="327"/>
      <c r="BL35" s="327"/>
      <c r="BM35" s="327"/>
      <c r="BN35" s="327"/>
      <c r="BO35" s="327"/>
      <c r="BP35" s="327"/>
      <c r="BQ35" s="327"/>
      <c r="BR35" s="327"/>
      <c r="BS35" s="327"/>
      <c r="BT35" s="328"/>
      <c r="BU35" s="322"/>
      <c r="BV35" s="322"/>
      <c r="BW35" s="322"/>
      <c r="BX35" s="322"/>
      <c r="BY35" s="322"/>
      <c r="BZ35" s="322"/>
      <c r="CA35" s="322"/>
      <c r="CB35" s="322"/>
      <c r="CC35" s="322"/>
      <c r="CD35" s="323"/>
      <c r="CE35" s="326">
        <f t="shared" si="0"/>
        <v>0</v>
      </c>
      <c r="CF35" s="327"/>
      <c r="CG35" s="327"/>
      <c r="CH35" s="327"/>
      <c r="CI35" s="327"/>
      <c r="CJ35" s="327"/>
      <c r="CK35" s="327"/>
      <c r="CL35" s="327"/>
      <c r="CM35" s="327"/>
      <c r="CN35" s="327"/>
      <c r="CO35" s="328"/>
      <c r="CP35" s="97"/>
    </row>
    <row r="36" spans="1:94" ht="12.75">
      <c r="A36" s="349" t="s">
        <v>240</v>
      </c>
      <c r="B36" s="350"/>
      <c r="C36" s="350"/>
      <c r="D36" s="350"/>
      <c r="E36" s="350"/>
      <c r="F36" s="350"/>
      <c r="G36" s="350"/>
      <c r="H36" s="350"/>
      <c r="I36" s="350"/>
      <c r="J36" s="351" t="s">
        <v>241</v>
      </c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  <c r="AL36" s="352"/>
      <c r="AM36" s="352"/>
      <c r="AN36" s="352"/>
      <c r="AO36" s="352"/>
      <c r="AP36" s="352"/>
      <c r="AQ36" s="352"/>
      <c r="AR36" s="352"/>
      <c r="AS36" s="352"/>
      <c r="AT36" s="352"/>
      <c r="AU36" s="352"/>
      <c r="AV36" s="352"/>
      <c r="AW36" s="352"/>
      <c r="AX36" s="352"/>
      <c r="AY36" s="352"/>
      <c r="AZ36" s="352"/>
      <c r="BA36" s="352"/>
      <c r="BB36" s="352"/>
      <c r="BC36" s="352"/>
      <c r="BD36" s="352"/>
      <c r="BE36" s="352"/>
      <c r="BF36" s="352"/>
      <c r="BG36" s="352"/>
      <c r="BH36" s="352"/>
      <c r="BI36" s="353"/>
      <c r="BJ36" s="326">
        <v>0</v>
      </c>
      <c r="BK36" s="327"/>
      <c r="BL36" s="327"/>
      <c r="BM36" s="327"/>
      <c r="BN36" s="327"/>
      <c r="BO36" s="327"/>
      <c r="BP36" s="327"/>
      <c r="BQ36" s="327"/>
      <c r="BR36" s="327"/>
      <c r="BS36" s="327"/>
      <c r="BT36" s="328"/>
      <c r="BU36" s="322"/>
      <c r="BV36" s="322"/>
      <c r="BW36" s="322"/>
      <c r="BX36" s="322"/>
      <c r="BY36" s="322"/>
      <c r="BZ36" s="322"/>
      <c r="CA36" s="322"/>
      <c r="CB36" s="322"/>
      <c r="CC36" s="322"/>
      <c r="CD36" s="323"/>
      <c r="CE36" s="326">
        <f t="shared" si="0"/>
        <v>0</v>
      </c>
      <c r="CF36" s="327"/>
      <c r="CG36" s="327"/>
      <c r="CH36" s="327"/>
      <c r="CI36" s="327"/>
      <c r="CJ36" s="327"/>
      <c r="CK36" s="327"/>
      <c r="CL36" s="327"/>
      <c r="CM36" s="327"/>
      <c r="CN36" s="327"/>
      <c r="CO36" s="328"/>
      <c r="CP36" s="97"/>
    </row>
    <row r="37" spans="1:94" ht="12.75">
      <c r="A37" s="349" t="s">
        <v>242</v>
      </c>
      <c r="B37" s="350"/>
      <c r="C37" s="350"/>
      <c r="D37" s="350"/>
      <c r="E37" s="350"/>
      <c r="F37" s="350"/>
      <c r="G37" s="350"/>
      <c r="H37" s="350"/>
      <c r="I37" s="350"/>
      <c r="J37" s="351" t="s">
        <v>243</v>
      </c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  <c r="AL37" s="352"/>
      <c r="AM37" s="352"/>
      <c r="AN37" s="352"/>
      <c r="AO37" s="352"/>
      <c r="AP37" s="352"/>
      <c r="AQ37" s="352"/>
      <c r="AR37" s="352"/>
      <c r="AS37" s="352"/>
      <c r="AT37" s="352"/>
      <c r="AU37" s="352"/>
      <c r="AV37" s="352"/>
      <c r="AW37" s="352"/>
      <c r="AX37" s="352"/>
      <c r="AY37" s="352"/>
      <c r="AZ37" s="352"/>
      <c r="BA37" s="352"/>
      <c r="BB37" s="352"/>
      <c r="BC37" s="352"/>
      <c r="BD37" s="352"/>
      <c r="BE37" s="352"/>
      <c r="BF37" s="352"/>
      <c r="BG37" s="352"/>
      <c r="BH37" s="352"/>
      <c r="BI37" s="353"/>
      <c r="BJ37" s="326">
        <v>0</v>
      </c>
      <c r="BK37" s="327"/>
      <c r="BL37" s="327"/>
      <c r="BM37" s="327"/>
      <c r="BN37" s="327"/>
      <c r="BO37" s="327"/>
      <c r="BP37" s="327"/>
      <c r="BQ37" s="327"/>
      <c r="BR37" s="327"/>
      <c r="BS37" s="327"/>
      <c r="BT37" s="328"/>
      <c r="BU37" s="322"/>
      <c r="BV37" s="322"/>
      <c r="BW37" s="322"/>
      <c r="BX37" s="322"/>
      <c r="BY37" s="322"/>
      <c r="BZ37" s="322"/>
      <c r="CA37" s="322"/>
      <c r="CB37" s="322"/>
      <c r="CC37" s="322"/>
      <c r="CD37" s="323"/>
      <c r="CE37" s="326">
        <f t="shared" si="0"/>
        <v>0</v>
      </c>
      <c r="CF37" s="327"/>
      <c r="CG37" s="327"/>
      <c r="CH37" s="327"/>
      <c r="CI37" s="327"/>
      <c r="CJ37" s="327"/>
      <c r="CK37" s="327"/>
      <c r="CL37" s="327"/>
      <c r="CM37" s="327"/>
      <c r="CN37" s="327"/>
      <c r="CO37" s="328"/>
      <c r="CP37" s="97"/>
    </row>
    <row r="38" spans="1:94" ht="12.75">
      <c r="A38" s="349" t="s">
        <v>244</v>
      </c>
      <c r="B38" s="350"/>
      <c r="C38" s="350"/>
      <c r="D38" s="350"/>
      <c r="E38" s="350"/>
      <c r="F38" s="350"/>
      <c r="G38" s="350"/>
      <c r="H38" s="350"/>
      <c r="I38" s="350"/>
      <c r="J38" s="351" t="s">
        <v>245</v>
      </c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2"/>
      <c r="BF38" s="352"/>
      <c r="BG38" s="352"/>
      <c r="BH38" s="352"/>
      <c r="BI38" s="353"/>
      <c r="BJ38" s="326">
        <v>0</v>
      </c>
      <c r="BK38" s="327"/>
      <c r="BL38" s="327"/>
      <c r="BM38" s="327"/>
      <c r="BN38" s="327"/>
      <c r="BO38" s="327"/>
      <c r="BP38" s="327"/>
      <c r="BQ38" s="327"/>
      <c r="BR38" s="327"/>
      <c r="BS38" s="327"/>
      <c r="BT38" s="328"/>
      <c r="BU38" s="322"/>
      <c r="BV38" s="322"/>
      <c r="BW38" s="322"/>
      <c r="BX38" s="322"/>
      <c r="BY38" s="322"/>
      <c r="BZ38" s="322"/>
      <c r="CA38" s="322"/>
      <c r="CB38" s="322"/>
      <c r="CC38" s="322"/>
      <c r="CD38" s="323"/>
      <c r="CE38" s="326">
        <f t="shared" si="0"/>
        <v>0</v>
      </c>
      <c r="CF38" s="327"/>
      <c r="CG38" s="327"/>
      <c r="CH38" s="327"/>
      <c r="CI38" s="327"/>
      <c r="CJ38" s="327"/>
      <c r="CK38" s="327"/>
      <c r="CL38" s="327"/>
      <c r="CM38" s="327"/>
      <c r="CN38" s="327"/>
      <c r="CO38" s="328"/>
      <c r="CP38" s="97"/>
    </row>
    <row r="39" spans="1:94" ht="13.5" thickBot="1">
      <c r="A39" s="361" t="s">
        <v>246</v>
      </c>
      <c r="B39" s="362"/>
      <c r="C39" s="362"/>
      <c r="D39" s="362"/>
      <c r="E39" s="362"/>
      <c r="F39" s="362"/>
      <c r="G39" s="362"/>
      <c r="H39" s="362"/>
      <c r="I39" s="362"/>
      <c r="J39" s="363" t="s">
        <v>247</v>
      </c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5"/>
      <c r="BJ39" s="366">
        <v>0</v>
      </c>
      <c r="BK39" s="367"/>
      <c r="BL39" s="367"/>
      <c r="BM39" s="367"/>
      <c r="BN39" s="367"/>
      <c r="BO39" s="367"/>
      <c r="BP39" s="367"/>
      <c r="BQ39" s="367"/>
      <c r="BR39" s="367"/>
      <c r="BS39" s="367"/>
      <c r="BT39" s="368"/>
      <c r="BU39" s="369"/>
      <c r="BV39" s="369"/>
      <c r="BW39" s="369"/>
      <c r="BX39" s="369"/>
      <c r="BY39" s="369"/>
      <c r="BZ39" s="369"/>
      <c r="CA39" s="369"/>
      <c r="CB39" s="369"/>
      <c r="CC39" s="369"/>
      <c r="CD39" s="370"/>
      <c r="CE39" s="366">
        <v>0</v>
      </c>
      <c r="CF39" s="367"/>
      <c r="CG39" s="367"/>
      <c r="CH39" s="367"/>
      <c r="CI39" s="367"/>
      <c r="CJ39" s="367"/>
      <c r="CK39" s="367"/>
      <c r="CL39" s="367"/>
      <c r="CM39" s="367"/>
      <c r="CN39" s="367"/>
      <c r="CO39" s="368"/>
      <c r="CP39" s="97"/>
    </row>
    <row r="40" spans="1:94" ht="12.75">
      <c r="A40" s="383"/>
      <c r="B40" s="384"/>
      <c r="C40" s="384"/>
      <c r="D40" s="384"/>
      <c r="E40" s="384"/>
      <c r="F40" s="384"/>
      <c r="G40" s="384"/>
      <c r="H40" s="384"/>
      <c r="I40" s="385"/>
      <c r="J40" s="386" t="s">
        <v>248</v>
      </c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8"/>
      <c r="BJ40" s="375">
        <f>BJ16+BJ32</f>
        <v>14.15</v>
      </c>
      <c r="BK40" s="376"/>
      <c r="BL40" s="376"/>
      <c r="BM40" s="376"/>
      <c r="BN40" s="376"/>
      <c r="BO40" s="376"/>
      <c r="BP40" s="376"/>
      <c r="BQ40" s="376"/>
      <c r="BR40" s="376"/>
      <c r="BS40" s="376"/>
      <c r="BT40" s="377"/>
      <c r="BU40" s="371"/>
      <c r="BV40" s="371"/>
      <c r="BW40" s="371"/>
      <c r="BX40" s="371"/>
      <c r="BY40" s="371"/>
      <c r="BZ40" s="371"/>
      <c r="CA40" s="371"/>
      <c r="CB40" s="371"/>
      <c r="CC40" s="371"/>
      <c r="CD40" s="372"/>
      <c r="CE40" s="375">
        <f>CE16+CE32</f>
        <v>14.15</v>
      </c>
      <c r="CF40" s="376"/>
      <c r="CG40" s="376"/>
      <c r="CH40" s="376"/>
      <c r="CI40" s="376"/>
      <c r="CJ40" s="376"/>
      <c r="CK40" s="376"/>
      <c r="CL40" s="376"/>
      <c r="CM40" s="376"/>
      <c r="CN40" s="376"/>
      <c r="CO40" s="377"/>
      <c r="CP40" s="97"/>
    </row>
    <row r="41" spans="1:94" ht="12.75">
      <c r="A41" s="349"/>
      <c r="B41" s="350"/>
      <c r="C41" s="350"/>
      <c r="D41" s="350"/>
      <c r="E41" s="350"/>
      <c r="F41" s="350"/>
      <c r="G41" s="350"/>
      <c r="H41" s="350"/>
      <c r="I41" s="373"/>
      <c r="J41" s="351" t="s">
        <v>249</v>
      </c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352"/>
      <c r="AN41" s="352"/>
      <c r="AO41" s="352"/>
      <c r="AP41" s="352"/>
      <c r="AQ41" s="352"/>
      <c r="AR41" s="352"/>
      <c r="AS41" s="352"/>
      <c r="AT41" s="352"/>
      <c r="AU41" s="352"/>
      <c r="AV41" s="352"/>
      <c r="AW41" s="352"/>
      <c r="AX41" s="352"/>
      <c r="AY41" s="352"/>
      <c r="AZ41" s="352"/>
      <c r="BA41" s="352"/>
      <c r="BB41" s="352"/>
      <c r="BC41" s="352"/>
      <c r="BD41" s="352"/>
      <c r="BE41" s="352"/>
      <c r="BF41" s="352"/>
      <c r="BG41" s="352"/>
      <c r="BH41" s="352"/>
      <c r="BI41" s="353"/>
      <c r="BJ41" s="374"/>
      <c r="BK41" s="322"/>
      <c r="BL41" s="322"/>
      <c r="BM41" s="322"/>
      <c r="BN41" s="322"/>
      <c r="BO41" s="322"/>
      <c r="BP41" s="322"/>
      <c r="BQ41" s="322"/>
      <c r="BR41" s="322"/>
      <c r="BS41" s="322"/>
      <c r="BT41" s="323"/>
      <c r="BU41" s="322"/>
      <c r="BV41" s="322"/>
      <c r="BW41" s="322"/>
      <c r="BX41" s="322"/>
      <c r="BY41" s="322"/>
      <c r="BZ41" s="322"/>
      <c r="CA41" s="322"/>
      <c r="CB41" s="322"/>
      <c r="CC41" s="322"/>
      <c r="CD41" s="323"/>
      <c r="CE41" s="374"/>
      <c r="CF41" s="322"/>
      <c r="CG41" s="322"/>
      <c r="CH41" s="322"/>
      <c r="CI41" s="322"/>
      <c r="CJ41" s="322"/>
      <c r="CK41" s="322"/>
      <c r="CL41" s="322"/>
      <c r="CM41" s="322"/>
      <c r="CN41" s="322"/>
      <c r="CO41" s="323"/>
      <c r="CP41" s="97"/>
    </row>
    <row r="42" spans="1:94" ht="14.25" customHeight="1" thickBot="1">
      <c r="A42" s="361"/>
      <c r="B42" s="362"/>
      <c r="C42" s="362"/>
      <c r="D42" s="362"/>
      <c r="E42" s="362"/>
      <c r="F42" s="362"/>
      <c r="G42" s="362"/>
      <c r="H42" s="362"/>
      <c r="I42" s="378"/>
      <c r="J42" s="379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  <c r="AP42" s="380"/>
      <c r="AQ42" s="380"/>
      <c r="AR42" s="380"/>
      <c r="AS42" s="380"/>
      <c r="AT42" s="380"/>
      <c r="AU42" s="380"/>
      <c r="AV42" s="380"/>
      <c r="AW42" s="380"/>
      <c r="AX42" s="380"/>
      <c r="AY42" s="380"/>
      <c r="AZ42" s="380"/>
      <c r="BA42" s="380"/>
      <c r="BB42" s="380"/>
      <c r="BC42" s="380"/>
      <c r="BD42" s="380"/>
      <c r="BE42" s="380"/>
      <c r="BF42" s="380"/>
      <c r="BG42" s="380"/>
      <c r="BH42" s="380"/>
      <c r="BI42" s="381"/>
      <c r="BJ42" s="382"/>
      <c r="BK42" s="369"/>
      <c r="BL42" s="369"/>
      <c r="BM42" s="369"/>
      <c r="BN42" s="369"/>
      <c r="BO42" s="369"/>
      <c r="BP42" s="369"/>
      <c r="BQ42" s="369"/>
      <c r="BR42" s="369"/>
      <c r="BS42" s="369"/>
      <c r="BT42" s="370"/>
      <c r="BU42" s="369"/>
      <c r="BV42" s="369"/>
      <c r="BW42" s="369"/>
      <c r="BX42" s="369"/>
      <c r="BY42" s="369"/>
      <c r="BZ42" s="369"/>
      <c r="CA42" s="369"/>
      <c r="CB42" s="369"/>
      <c r="CC42" s="369"/>
      <c r="CD42" s="370"/>
      <c r="CE42" s="382"/>
      <c r="CF42" s="369"/>
      <c r="CG42" s="369"/>
      <c r="CH42" s="369"/>
      <c r="CI42" s="369"/>
      <c r="CJ42" s="369"/>
      <c r="CK42" s="369"/>
      <c r="CL42" s="369"/>
      <c r="CM42" s="369"/>
      <c r="CN42" s="369"/>
      <c r="CO42" s="370"/>
      <c r="CP42" s="97"/>
    </row>
    <row r="43" spans="6:95" s="99" customFormat="1" ht="15" customHeight="1">
      <c r="F43" s="100"/>
      <c r="G43" s="100" t="s">
        <v>250</v>
      </c>
      <c r="H43" s="99" t="s">
        <v>251</v>
      </c>
      <c r="CP43" s="101"/>
      <c r="CQ43" s="101"/>
    </row>
    <row r="44" spans="7:95" s="99" customFormat="1" ht="18.75" customHeight="1">
      <c r="G44" s="100" t="s">
        <v>198</v>
      </c>
      <c r="H44" s="99" t="s">
        <v>252</v>
      </c>
      <c r="K44" s="102" t="s">
        <v>200</v>
      </c>
      <c r="L44" s="102"/>
      <c r="M44" s="102"/>
      <c r="N44" s="102"/>
      <c r="O44" s="102"/>
      <c r="BJ44" s="102" t="s">
        <v>201</v>
      </c>
      <c r="CP44" s="101"/>
      <c r="CQ44" s="101"/>
    </row>
    <row r="45" spans="6:95" s="99" customFormat="1" ht="11.25">
      <c r="F45" s="100"/>
      <c r="G45" s="100" t="s">
        <v>250</v>
      </c>
      <c r="H45" s="99" t="s">
        <v>251</v>
      </c>
      <c r="CP45" s="101"/>
      <c r="CQ45" s="101"/>
    </row>
  </sheetData>
  <sheetProtection/>
  <mergeCells count="151">
    <mergeCell ref="CE40:CO40"/>
    <mergeCell ref="CE38:CO38"/>
    <mergeCell ref="A42:I42"/>
    <mergeCell ref="J42:BI42"/>
    <mergeCell ref="BJ42:BT42"/>
    <mergeCell ref="BU42:CD42"/>
    <mergeCell ref="CE42:CO42"/>
    <mergeCell ref="A40:I40"/>
    <mergeCell ref="J40:BI40"/>
    <mergeCell ref="BJ40:BT40"/>
    <mergeCell ref="BU40:CD40"/>
    <mergeCell ref="CE36:CO36"/>
    <mergeCell ref="A41:I41"/>
    <mergeCell ref="J41:BI41"/>
    <mergeCell ref="BJ41:BT41"/>
    <mergeCell ref="BU41:CD41"/>
    <mergeCell ref="CE41:CO41"/>
    <mergeCell ref="A38:I38"/>
    <mergeCell ref="J38:BI38"/>
    <mergeCell ref="BJ38:BT38"/>
    <mergeCell ref="BU38:CD38"/>
    <mergeCell ref="CE34:CO34"/>
    <mergeCell ref="A39:I39"/>
    <mergeCell ref="J39:BI39"/>
    <mergeCell ref="BJ39:BT39"/>
    <mergeCell ref="BU39:CD39"/>
    <mergeCell ref="CE39:CO39"/>
    <mergeCell ref="A36:I36"/>
    <mergeCell ref="J36:BI36"/>
    <mergeCell ref="BJ36:BT36"/>
    <mergeCell ref="BU36:CD36"/>
    <mergeCell ref="CE32:CO32"/>
    <mergeCell ref="A37:I37"/>
    <mergeCell ref="J37:BI37"/>
    <mergeCell ref="BJ37:BT37"/>
    <mergeCell ref="BU37:CD37"/>
    <mergeCell ref="CE37:CO37"/>
    <mergeCell ref="A34:I34"/>
    <mergeCell ref="J34:BI34"/>
    <mergeCell ref="BJ34:BT34"/>
    <mergeCell ref="BU34:CD34"/>
    <mergeCell ref="CE30:CO30"/>
    <mergeCell ref="A35:I35"/>
    <mergeCell ref="J35:BI35"/>
    <mergeCell ref="BJ35:BT35"/>
    <mergeCell ref="BU35:CD35"/>
    <mergeCell ref="CE35:CO35"/>
    <mergeCell ref="A32:I32"/>
    <mergeCell ref="J32:BI32"/>
    <mergeCell ref="BJ32:BT32"/>
    <mergeCell ref="BU32:CD32"/>
    <mergeCell ref="CE28:CO28"/>
    <mergeCell ref="A33:I33"/>
    <mergeCell ref="J33:BI33"/>
    <mergeCell ref="BJ33:BT33"/>
    <mergeCell ref="BU33:CD33"/>
    <mergeCell ref="CE33:CO33"/>
    <mergeCell ref="A30:I30"/>
    <mergeCell ref="J30:BI30"/>
    <mergeCell ref="BJ30:BT30"/>
    <mergeCell ref="BU30:CD30"/>
    <mergeCell ref="CE26:CO26"/>
    <mergeCell ref="A31:I31"/>
    <mergeCell ref="J31:BI31"/>
    <mergeCell ref="BJ31:BT31"/>
    <mergeCell ref="BU31:CD31"/>
    <mergeCell ref="CE31:CO31"/>
    <mergeCell ref="A28:I28"/>
    <mergeCell ref="J28:BI28"/>
    <mergeCell ref="BJ28:BT28"/>
    <mergeCell ref="BU28:CD28"/>
    <mergeCell ref="CE24:CO24"/>
    <mergeCell ref="A29:I29"/>
    <mergeCell ref="J29:BI29"/>
    <mergeCell ref="BJ29:BT29"/>
    <mergeCell ref="BU29:CD29"/>
    <mergeCell ref="CE29:CO29"/>
    <mergeCell ref="A26:I26"/>
    <mergeCell ref="J26:BI26"/>
    <mergeCell ref="BJ26:BT26"/>
    <mergeCell ref="BU26:CD26"/>
    <mergeCell ref="CE22:CO22"/>
    <mergeCell ref="A27:I27"/>
    <mergeCell ref="J27:BI27"/>
    <mergeCell ref="BJ27:BT27"/>
    <mergeCell ref="BU27:CD27"/>
    <mergeCell ref="CE27:CO27"/>
    <mergeCell ref="A24:I24"/>
    <mergeCell ref="J24:BI24"/>
    <mergeCell ref="BJ24:BT24"/>
    <mergeCell ref="BU24:CD24"/>
    <mergeCell ref="CE20:CO20"/>
    <mergeCell ref="A25:I25"/>
    <mergeCell ref="J25:BI25"/>
    <mergeCell ref="BJ25:BT25"/>
    <mergeCell ref="BU25:CD25"/>
    <mergeCell ref="CE25:CO25"/>
    <mergeCell ref="A22:I22"/>
    <mergeCell ref="J22:BI22"/>
    <mergeCell ref="BJ22:BT22"/>
    <mergeCell ref="BU22:CD22"/>
    <mergeCell ref="CE18:CO18"/>
    <mergeCell ref="A23:I23"/>
    <mergeCell ref="J23:BI23"/>
    <mergeCell ref="BJ23:BT23"/>
    <mergeCell ref="BU23:CD23"/>
    <mergeCell ref="CE23:CO23"/>
    <mergeCell ref="A20:I20"/>
    <mergeCell ref="J20:BI20"/>
    <mergeCell ref="BJ20:BT20"/>
    <mergeCell ref="A21:I21"/>
    <mergeCell ref="J21:BI21"/>
    <mergeCell ref="BJ21:BT21"/>
    <mergeCell ref="BU21:CD21"/>
    <mergeCell ref="CE21:CO21"/>
    <mergeCell ref="A18:I18"/>
    <mergeCell ref="J18:BI18"/>
    <mergeCell ref="BJ18:BT18"/>
    <mergeCell ref="J19:BI19"/>
    <mergeCell ref="BJ19:BT19"/>
    <mergeCell ref="BU20:CD20"/>
    <mergeCell ref="CE16:CO16"/>
    <mergeCell ref="CE19:CO19"/>
    <mergeCell ref="A16:I16"/>
    <mergeCell ref="BU16:CD16"/>
    <mergeCell ref="A19:I19"/>
    <mergeCell ref="BU18:CD18"/>
    <mergeCell ref="L12:M12"/>
    <mergeCell ref="BK7:CG7"/>
    <mergeCell ref="J16:BI16"/>
    <mergeCell ref="BJ16:BT16"/>
    <mergeCell ref="A17:I17"/>
    <mergeCell ref="J17:BI17"/>
    <mergeCell ref="BJ17:BT17"/>
    <mergeCell ref="BU17:CD17"/>
    <mergeCell ref="BK5:CL5"/>
    <mergeCell ref="BU1:CO1"/>
    <mergeCell ref="J2:BK2"/>
    <mergeCell ref="L3:M3"/>
    <mergeCell ref="BQ3:CC3"/>
    <mergeCell ref="CE3:CF3"/>
    <mergeCell ref="BK6:CL6"/>
    <mergeCell ref="BU19:CD19"/>
    <mergeCell ref="J11:BK11"/>
    <mergeCell ref="CE17:CO17"/>
    <mergeCell ref="BK4:CL4"/>
    <mergeCell ref="A15:I15"/>
    <mergeCell ref="J15:BI15"/>
    <mergeCell ref="BJ15:BT15"/>
    <mergeCell ref="BU15:CD15"/>
    <mergeCell ref="CE15:CO15"/>
  </mergeCells>
  <printOptions/>
  <pageMargins left="1.07" right="0.51" top="0.43" bottom="0.22" header="0.16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Евгений Мирошниченко</cp:lastModifiedBy>
  <cp:lastPrinted>2018-02-28T11:12:16Z</cp:lastPrinted>
  <dcterms:created xsi:type="dcterms:W3CDTF">2010-07-12T09:57:56Z</dcterms:created>
  <dcterms:modified xsi:type="dcterms:W3CDTF">2019-02-27T07:52:53Z</dcterms:modified>
  <cp:category/>
  <cp:version/>
  <cp:contentType/>
  <cp:contentStatus/>
</cp:coreProperties>
</file>